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tmahousing.sharepoint.com/sites/Shared/Shared Documents/ALL/BoS2026/GIW/East/"/>
    </mc:Choice>
  </mc:AlternateContent>
  <xr:revisionPtr revIDLastSave="9" documentId="13_ncr:1_{59A3B38E-8FD7-4A43-AE34-8317C54CE816}" xr6:coauthVersionLast="47" xr6:coauthVersionMax="47" xr10:uidLastSave="{A99EFC60-8305-C548-A1F7-129A7D1840B5}"/>
  <bookViews>
    <workbookView xWindow="0" yWindow="600" windowWidth="37840" windowHeight="19280" xr2:uid="{5B1F0992-2741-4B81-85D4-F0CF684F221F}"/>
  </bookViews>
  <sheets>
    <sheet name="FY 2026 GIW" sheetId="1" r:id="rId1"/>
  </sheets>
  <definedNames>
    <definedName name="_xlnm._FilterDatabase" localSheetId="0" hidden="1">'FY 2026 GIW'!$A$10:$Y$10</definedName>
    <definedName name="_xlnm.Print_Titles" localSheetId="0">'FY 2026 GIW'!$9:$10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Y66" i="1" l="1"/>
  <c r="X66" i="1"/>
  <c r="Y65" i="1"/>
  <c r="X65" i="1"/>
  <c r="Y64" i="1"/>
  <c r="X64" i="1"/>
  <c r="Y63" i="1"/>
  <c r="X63" i="1"/>
  <c r="Y62" i="1"/>
  <c r="X62" i="1"/>
  <c r="Y61" i="1"/>
  <c r="X61" i="1"/>
  <c r="Y60" i="1"/>
  <c r="X60" i="1"/>
  <c r="Y59" i="1"/>
  <c r="X59" i="1"/>
  <c r="Y58" i="1"/>
  <c r="X58" i="1"/>
  <c r="Y57" i="1"/>
  <c r="X57" i="1"/>
  <c r="Y51" i="1"/>
  <c r="X51" i="1"/>
  <c r="Y16" i="1"/>
  <c r="X16" i="1"/>
  <c r="Y36" i="1"/>
  <c r="X36" i="1"/>
  <c r="Y35" i="1"/>
  <c r="X35" i="1"/>
  <c r="Y34" i="1"/>
  <c r="X34" i="1"/>
  <c r="Y30" i="1"/>
  <c r="X30" i="1"/>
  <c r="Y31" i="1"/>
  <c r="X31" i="1"/>
  <c r="Y53" i="1"/>
  <c r="X53" i="1"/>
  <c r="Y19" i="1"/>
  <c r="X19" i="1"/>
  <c r="Y17" i="1"/>
  <c r="X17" i="1"/>
  <c r="Y40" i="1"/>
  <c r="X40" i="1"/>
  <c r="Y45" i="1"/>
  <c r="X45" i="1"/>
  <c r="Y20" i="1"/>
  <c r="X20" i="1"/>
  <c r="Y33" i="1"/>
  <c r="X33" i="1"/>
  <c r="Y56" i="1"/>
  <c r="X56" i="1"/>
  <c r="Y50" i="1"/>
  <c r="X50" i="1"/>
  <c r="Y18" i="1"/>
  <c r="X18" i="1"/>
  <c r="Y25" i="1"/>
  <c r="X25" i="1"/>
  <c r="Y48" i="1"/>
  <c r="X48" i="1"/>
  <c r="Y55" i="1"/>
  <c r="X55" i="1"/>
  <c r="Y52" i="1"/>
  <c r="X52" i="1"/>
  <c r="Y42" i="1"/>
  <c r="X42" i="1"/>
  <c r="Y15" i="1"/>
  <c r="X15" i="1"/>
  <c r="Y47" i="1"/>
  <c r="X47" i="1"/>
  <c r="Y22" i="1"/>
  <c r="X22" i="1"/>
  <c r="Y46" i="1"/>
  <c r="X46" i="1"/>
  <c r="Y27" i="1"/>
  <c r="X27" i="1"/>
  <c r="Y13" i="1"/>
  <c r="X13" i="1"/>
  <c r="Y38" i="1"/>
  <c r="X38" i="1"/>
  <c r="Y12" i="1"/>
  <c r="X12" i="1"/>
  <c r="Y39" i="1"/>
  <c r="X39" i="1"/>
  <c r="Y24" i="1"/>
  <c r="X24" i="1"/>
  <c r="Y49" i="1"/>
  <c r="X49" i="1"/>
  <c r="Y11" i="1"/>
  <c r="X11" i="1"/>
  <c r="Y26" i="1"/>
  <c r="X26" i="1"/>
  <c r="Y14" i="1"/>
  <c r="X14" i="1"/>
  <c r="Y41" i="1"/>
  <c r="X41" i="1"/>
  <c r="Y32" i="1"/>
  <c r="X32" i="1"/>
  <c r="Y44" i="1"/>
  <c r="X44" i="1"/>
  <c r="Y54" i="1"/>
  <c r="X54" i="1"/>
  <c r="Y29" i="1"/>
  <c r="X29" i="1"/>
  <c r="Y23" i="1"/>
  <c r="X23" i="1"/>
  <c r="Y43" i="1"/>
  <c r="X43" i="1"/>
  <c r="Y21" i="1"/>
  <c r="X21" i="1"/>
  <c r="Y37" i="1"/>
  <c r="X37" i="1"/>
  <c r="Y28" i="1"/>
  <c r="X28" i="1"/>
  <c r="B6" i="1"/>
  <c r="C6" i="1" s="1"/>
  <c r="B5" i="1" l="1"/>
  <c r="C5" i="1" s="1"/>
  <c r="B7" i="1"/>
</calcChain>
</file>

<file path=xl/sharedStrings.xml><?xml version="1.0" encoding="utf-8"?>
<sst xmlns="http://schemas.openxmlformats.org/spreadsheetml/2006/main" count="311" uniqueCount="164">
  <si>
    <t>Field Office:</t>
  </si>
  <si>
    <t>CoC Number:</t>
  </si>
  <si>
    <t>CoC Name:</t>
  </si>
  <si>
    <t>CA Name:</t>
  </si>
  <si>
    <r>
      <t xml:space="preserve">DV ARD </t>
    </r>
    <r>
      <rPr>
        <b/>
        <sz val="11"/>
        <color indexed="10"/>
        <rFont val="Aptos Narrow"/>
        <family val="2"/>
      </rPr>
      <t>(Estimated)</t>
    </r>
    <r>
      <rPr>
        <b/>
        <sz val="11"/>
        <rFont val="Aptos Narrow"/>
        <family val="2"/>
      </rPr>
      <t>:</t>
    </r>
  </si>
  <si>
    <r>
      <t xml:space="preserve">YHDP ARD </t>
    </r>
    <r>
      <rPr>
        <b/>
        <sz val="11"/>
        <color indexed="10"/>
        <rFont val="Aptos Narrow"/>
        <family val="2"/>
      </rPr>
      <t>(Estimated)</t>
    </r>
    <r>
      <rPr>
        <b/>
        <sz val="11"/>
        <rFont val="Aptos Narrow"/>
        <family val="2"/>
      </rPr>
      <t>:</t>
    </r>
  </si>
  <si>
    <r>
      <t xml:space="preserve">CoC's ARD </t>
    </r>
    <r>
      <rPr>
        <b/>
        <sz val="11"/>
        <color indexed="10"/>
        <rFont val="Aptos Narrow"/>
        <family val="2"/>
      </rPr>
      <t>(Estimated)</t>
    </r>
    <r>
      <rPr>
        <b/>
        <sz val="11"/>
        <rFont val="Aptos Narrow"/>
        <family val="2"/>
      </rPr>
      <t>:</t>
    </r>
  </si>
  <si>
    <t>Applicant and Project Information</t>
  </si>
  <si>
    <t>Current Budget Line Item Amounts</t>
  </si>
  <si>
    <t>Unit Configuration</t>
  </si>
  <si>
    <t>Applicant Name</t>
  </si>
  <si>
    <t>Project Name</t>
  </si>
  <si>
    <t>Grant Number</t>
  </si>
  <si>
    <t>Expiration Year</t>
  </si>
  <si>
    <r>
      <rPr>
        <b/>
        <sz val="11"/>
        <rFont val="Aptos Narrow"/>
        <family val="2"/>
        <scheme val="minor"/>
      </rPr>
      <t>Project Component</t>
    </r>
    <r>
      <rPr>
        <sz val="11"/>
        <rFont val="Aptos Narrow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</si>
  <si>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Restriction 
(DV or YHDP)</t>
  </si>
  <si>
    <t>Leasing</t>
  </si>
  <si>
    <t>Rental Assistance</t>
  </si>
  <si>
    <t>Supportive Services</t>
  </si>
  <si>
    <t>Operating Costs</t>
  </si>
  <si>
    <t>HMIS</t>
  </si>
  <si>
    <t>VAWA</t>
  </si>
  <si>
    <t>Rural</t>
  </si>
  <si>
    <t>Admin</t>
  </si>
  <si>
    <t>FMR or Actual Rent</t>
  </si>
  <si>
    <t>SRO Units</t>
  </si>
  <si>
    <t>0 BR Units</t>
  </si>
  <si>
    <t>1 BR Units</t>
  </si>
  <si>
    <t>2 BR Units</t>
  </si>
  <si>
    <t>3 BR Units</t>
  </si>
  <si>
    <t>4 BR Units</t>
  </si>
  <si>
    <t>5 BR Units</t>
  </si>
  <si>
    <t>6+ BR Units</t>
  </si>
  <si>
    <t>Total Units</t>
  </si>
  <si>
    <t xml:space="preserve">Total ARA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</si>
  <si>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PA-509</t>
  </si>
  <si>
    <t>Housing Transitions, Inc.</t>
  </si>
  <si>
    <t>PA0176 Nittany House Apartments</t>
  </si>
  <si>
    <t>PA0176L3T092512</t>
  </si>
  <si>
    <t>PH</t>
  </si>
  <si>
    <t/>
  </si>
  <si>
    <t>Philadelphia</t>
  </si>
  <si>
    <t>Eastern Pennsylvania CoC</t>
  </si>
  <si>
    <t>Commonwealth of Pennsylvania - Department of Community and Economic Development</t>
  </si>
  <si>
    <t>Perry Housing Partnership</t>
  </si>
  <si>
    <t>PA0177 Perry County Veterans Program</t>
  </si>
  <si>
    <t>PA0177L3T092513</t>
  </si>
  <si>
    <t>Commonwealth of Pennsylvania</t>
  </si>
  <si>
    <t>PA0188 Commonwealth of PA HMIS (PA-509) FY2024</t>
  </si>
  <si>
    <t>PA0188L3T092518</t>
  </si>
  <si>
    <t>The Lehigh Conference of Churches</t>
  </si>
  <si>
    <t>PA0213 - Outreach and Case Management for the Disabled, Chronically Homeless</t>
  </si>
  <si>
    <t>PA0213L3T092518</t>
  </si>
  <si>
    <t>SSO</t>
  </si>
  <si>
    <t>Fitzmaurice Community Services, Inc</t>
  </si>
  <si>
    <t>PA0214 - Pathfinders PSH</t>
  </si>
  <si>
    <t>PA0214L3T092518</t>
  </si>
  <si>
    <t>Lehigh County Housing Authority</t>
  </si>
  <si>
    <t>PA0215 LCHA S+C 2024</t>
  </si>
  <si>
    <t>PA0215L3T092518</t>
  </si>
  <si>
    <t>Actual Rent</t>
  </si>
  <si>
    <t>Valley Housing Development Corporation</t>
  </si>
  <si>
    <t>PA0216-VHDC SHP #2/3 2024</t>
  </si>
  <si>
    <t>PA0216L3T092518</t>
  </si>
  <si>
    <t>PA0222 - Pathways Permanent Supportive Housing Consolidation</t>
  </si>
  <si>
    <t>PA0222L3T092518</t>
  </si>
  <si>
    <t>Northern Cambria Community Development Corporation</t>
  </si>
  <si>
    <t>PA0360 Independence Gardens</t>
  </si>
  <si>
    <t>PA0360L3E092517</t>
  </si>
  <si>
    <t>Tableland Services, Inc.</t>
  </si>
  <si>
    <t>PA0366 SHP Rapid Re-Housing Project</t>
  </si>
  <si>
    <t>PA0366L3E092516</t>
  </si>
  <si>
    <t>Center for Community Action</t>
  </si>
  <si>
    <t>PA0372 Blair CAP - Rapid Re-Housing Program</t>
  </si>
  <si>
    <t>PA0372L3E092517</t>
  </si>
  <si>
    <t>FMR</t>
  </si>
  <si>
    <t>Housing Development Corporation of NEPA</t>
  </si>
  <si>
    <t>PA0384 HDC SHP 3 2024</t>
  </si>
  <si>
    <t>PA0384L3T092517</t>
  </si>
  <si>
    <t>Catholic Social Services of the Diocese of Scranton, Inc.</t>
  </si>
  <si>
    <t>PA0386-Rural Permanent Supportive Housing</t>
  </si>
  <si>
    <t>PA0386L3T092517</t>
  </si>
  <si>
    <t>Transitions of PA</t>
  </si>
  <si>
    <t>PA0445 Transitions of PA Permanent Supportive Housing</t>
  </si>
  <si>
    <t>PA0445L3T092514</t>
  </si>
  <si>
    <t>Housing Authority of the County of Cumberland</t>
  </si>
  <si>
    <t>PA0447 - PSH Consolidated</t>
  </si>
  <si>
    <t>PA0447L3T092511</t>
  </si>
  <si>
    <t>Resources for Human Development, Inc.</t>
  </si>
  <si>
    <t>PA0449-Crossroads Housing Bonus Expansion</t>
  </si>
  <si>
    <t>PA0449L3T092514</t>
  </si>
  <si>
    <t>PA0450-Susquehanna/Wayne PSHP</t>
  </si>
  <si>
    <t>PA0450L3T092514</t>
  </si>
  <si>
    <t>PA0514 Perry County Rapid Rehousing</t>
  </si>
  <si>
    <t>PA0514L3T092512</t>
  </si>
  <si>
    <t>PA0519-PSHP Pike County</t>
  </si>
  <si>
    <t>PA0519L3T092513</t>
  </si>
  <si>
    <t>PA0582 HDC SHP 6 2024</t>
  </si>
  <si>
    <t>PA0582L3T092513</t>
  </si>
  <si>
    <t>The Salvation Army, a New York Corporation</t>
  </si>
  <si>
    <t>Allentown Hospitality House Permanent Housing Program</t>
  </si>
  <si>
    <t>PA0634L3T092513</t>
  </si>
  <si>
    <t xml:space="preserve">County of Franklin </t>
  </si>
  <si>
    <t>PA0649 - Franklin/Fulton S+C Project</t>
  </si>
  <si>
    <t>PA0649L3T092513</t>
  </si>
  <si>
    <t>Salvation Army Carlisle PH Project</t>
  </si>
  <si>
    <t>PA0655L3T092512</t>
  </si>
  <si>
    <t>PA0661 Bedford, Fulton, Huntingdon 2024 RRH</t>
  </si>
  <si>
    <t>PA0661L3E092511</t>
  </si>
  <si>
    <t>PA0705 Consolidated Permanent Supportive Housing with Disabilities</t>
  </si>
  <si>
    <t>PA0705L3E092511</t>
  </si>
  <si>
    <t>United Way of Pennsylvania</t>
  </si>
  <si>
    <t>PA 0736 - Connect To Home Coordinated Entry Project</t>
  </si>
  <si>
    <t>PA0736L3T092510</t>
  </si>
  <si>
    <t>Valley Youth House Committee, Inc.</t>
  </si>
  <si>
    <t>PA0808 - Lehigh Valley RRH for families</t>
  </si>
  <si>
    <t>PA0808L3T092509</t>
  </si>
  <si>
    <t>Third Street Alliance for Women &amp; Children</t>
  </si>
  <si>
    <t>PA0811_Third Street Alliance_Lehigh Valley Rapid ReHousing Program</t>
  </si>
  <si>
    <t>PA0811L3T092509</t>
  </si>
  <si>
    <t>PA0812 - Rapid Rehousing Cumberland Perry Lebanon</t>
  </si>
  <si>
    <t>PA0812L3T092509</t>
  </si>
  <si>
    <t>Centre County Government</t>
  </si>
  <si>
    <t>PA0814 Centre County Rapid Re-Housing Program</t>
  </si>
  <si>
    <t>PA0814L3T092509</t>
  </si>
  <si>
    <t>PA0859 SUN Counties Rapid Re-Housing for Domestic Violence Victims</t>
  </si>
  <si>
    <t>PA0859L3T092509</t>
  </si>
  <si>
    <t>PA0887 - TH-RRH for Lehigh Valley Youth</t>
  </si>
  <si>
    <t>PA0887L3T092508</t>
  </si>
  <si>
    <t>Joint TH &amp; PH-RRH</t>
  </si>
  <si>
    <t>Pennsylvania Coalition Against Domestic Violence</t>
  </si>
  <si>
    <t>PA0927 Coordinated Entry Specialist for Domestic Violence</t>
  </si>
  <si>
    <t>PA0927L3T092507</t>
  </si>
  <si>
    <t>DV</t>
  </si>
  <si>
    <t>Clinton County Housing Coalition, Inc.</t>
  </si>
  <si>
    <t>PA0966 CCHC Regional Rapid Rehousing FY2024</t>
  </si>
  <si>
    <t>PA0966L3T092506</t>
  </si>
  <si>
    <t>PA1029 - Pathways RRH</t>
  </si>
  <si>
    <t>PA1029L3T092504</t>
  </si>
  <si>
    <t>Service Access and Management Inc.</t>
  </si>
  <si>
    <t>PA1031 Rapid Re-Housing Franklin County</t>
  </si>
  <si>
    <t>PA1031L3T092504</t>
  </si>
  <si>
    <t>Rural Set Aside PSH Hardwoods</t>
  </si>
  <si>
    <t>PA1062R3E092200</t>
  </si>
  <si>
    <t>Lincoln Apartments</t>
  </si>
  <si>
    <t>PA1063R3T092200</t>
  </si>
  <si>
    <t>PA1084 Enhanced East CES</t>
  </si>
  <si>
    <t>PA1084L3T092503</t>
  </si>
  <si>
    <t>New Bethany, Inc.</t>
  </si>
  <si>
    <t>PA1086 New Bethany Rapid Rehousing FY2024</t>
  </si>
  <si>
    <t>PA1086L3T092503</t>
  </si>
  <si>
    <t>Monroe, County of</t>
  </si>
  <si>
    <t>PA1087 - Pocono Mountains Rapid-Rehousing Project FY2024</t>
  </si>
  <si>
    <t>PA1087L3T092503</t>
  </si>
  <si>
    <t>PA1088 Eastern PA CoC DV RRH Consolidation Renewal FY24</t>
  </si>
  <si>
    <t>PA1088D3T092503</t>
  </si>
  <si>
    <t>PA1119 Eastern PA CoC DV CE Extension Renewal FY24</t>
  </si>
  <si>
    <t>PA1119D3T092502</t>
  </si>
  <si>
    <t>PA1137 FY 24 NEW Eastern PA CoC DV RRH</t>
  </si>
  <si>
    <t>PA1137D3T092502</t>
  </si>
  <si>
    <t>PA1138 Central Valley JMSU RRH</t>
  </si>
  <si>
    <t>PA1138L3E092502</t>
  </si>
  <si>
    <t>PA1139 Transitions of PA PSH for Snyder and Northumberland Counties</t>
  </si>
  <si>
    <t>PA1139L3T092502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</si>
</sst>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color indexed="10"/>
      <name val="Aptos Narrow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FFE1FF"/>
        <bgColor rgb="FF000000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4C6E7"/>
        <bgColor rgb="FF000000"/>
      </patternFill>
    </fill>
    <fill>
      <patternFill patternType="solid">
        <fgColor rgb="FFFBE2D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left" vertical="center" indent="2"/>
      <protection hidden="1"/>
    </xf>
    <xf numFmtId="0" fontId="5" fillId="0" borderId="3" xfId="0" applyFont="1" applyBorder="1"/>
    <xf numFmtId="0" fontId="5" fillId="0" borderId="4" xfId="0" applyFont="1" applyBorder="1"/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64" fontId="3" fillId="4" borderId="6" xfId="1" applyNumberFormat="1" applyFont="1" applyFill="1" applyBorder="1" applyAlignment="1" applyProtection="1">
      <alignment horizontal="left" vertical="center" indent="2"/>
      <protection hidden="1"/>
    </xf>
    <xf numFmtId="164" fontId="4" fillId="4" borderId="6" xfId="1" applyNumberFormat="1" applyFont="1" applyFill="1" applyBorder="1" applyAlignment="1" applyProtection="1">
      <alignment vertical="center"/>
      <protection hidden="1"/>
    </xf>
    <xf numFmtId="164" fontId="3" fillId="4" borderId="6" xfId="1" applyNumberFormat="1" applyFont="1" applyFill="1" applyBorder="1" applyAlignment="1" applyProtection="1">
      <alignment vertical="center"/>
      <protection hidden="1"/>
    </xf>
    <xf numFmtId="0" fontId="5" fillId="4" borderId="4" xfId="0" applyFont="1" applyFill="1" applyBorder="1"/>
    <xf numFmtId="164" fontId="3" fillId="5" borderId="7" xfId="1" applyNumberFormat="1" applyFont="1" applyFill="1" applyBorder="1" applyAlignment="1" applyProtection="1">
      <alignment horizontal="left" vertical="center" indent="2"/>
      <protection hidden="1"/>
    </xf>
    <xf numFmtId="164" fontId="3" fillId="5" borderId="6" xfId="1" applyNumberFormat="1" applyFont="1" applyFill="1" applyBorder="1" applyAlignment="1" applyProtection="1">
      <alignment vertical="center"/>
      <protection hidden="1"/>
    </xf>
    <xf numFmtId="0" fontId="5" fillId="6" borderId="4" xfId="0" applyFont="1" applyFill="1" applyBorder="1"/>
    <xf numFmtId="164" fontId="3" fillId="6" borderId="2" xfId="0" applyNumberFormat="1" applyFont="1" applyFill="1" applyBorder="1" applyAlignment="1" applyProtection="1">
      <alignment horizontal="left" vertical="center" indent="3"/>
      <protection locked="0"/>
    </xf>
    <xf numFmtId="164" fontId="3" fillId="6" borderId="3" xfId="0" applyNumberFormat="1" applyFont="1" applyFill="1" applyBorder="1" applyAlignment="1" applyProtection="1">
      <alignment vertical="center"/>
      <protection locked="0"/>
    </xf>
    <xf numFmtId="164" fontId="3" fillId="6" borderId="8" xfId="0" applyNumberFormat="1" applyFont="1" applyFill="1" applyBorder="1" applyAlignment="1" applyProtection="1">
      <alignment vertical="center"/>
      <protection locked="0"/>
    </xf>
    <xf numFmtId="164" fontId="3" fillId="6" borderId="4" xfId="0" applyNumberFormat="1" applyFont="1" applyFill="1" applyBorder="1" applyAlignment="1" applyProtection="1">
      <alignment horizontal="left" vertical="center" indent="3"/>
      <protection locked="0"/>
    </xf>
    <xf numFmtId="164" fontId="3" fillId="6" borderId="1" xfId="0" applyNumberFormat="1" applyFont="1" applyFill="1" applyBorder="1" applyAlignment="1" applyProtection="1">
      <alignment vertical="center"/>
      <protection locked="0"/>
    </xf>
    <xf numFmtId="164" fontId="3" fillId="6" borderId="2" xfId="0" applyNumberFormat="1" applyFont="1" applyFill="1" applyBorder="1" applyAlignment="1" applyProtection="1">
      <alignment vertical="center"/>
      <protection locked="0"/>
    </xf>
    <xf numFmtId="164" fontId="3" fillId="6" borderId="9" xfId="0" applyNumberFormat="1" applyFont="1" applyFill="1" applyBorder="1" applyAlignment="1" applyProtection="1">
      <alignment horizontal="left" vertical="center" indent="3"/>
      <protection locked="0"/>
    </xf>
    <xf numFmtId="164" fontId="3" fillId="6" borderId="10" xfId="0" applyNumberFormat="1" applyFont="1" applyFill="1" applyBorder="1" applyAlignment="1" applyProtection="1">
      <alignment vertical="center"/>
      <protection locked="0"/>
    </xf>
    <xf numFmtId="0" fontId="7" fillId="7" borderId="1" xfId="0" applyFont="1" applyFill="1" applyBorder="1" applyAlignment="1" applyProtection="1">
      <alignment horizontal="center" vertical="center" wrapText="1"/>
      <protection locked="0"/>
    </xf>
    <xf numFmtId="0" fontId="8" fillId="7" borderId="1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7" fillId="7" borderId="4" xfId="0" applyFont="1" applyFill="1" applyBorder="1" applyAlignment="1" applyProtection="1">
      <alignment horizontal="center" vertical="center" wrapText="1"/>
      <protection locked="0"/>
    </xf>
    <xf numFmtId="0" fontId="7" fillId="7" borderId="2" xfId="0" applyFont="1" applyFill="1" applyBorder="1" applyAlignment="1" applyProtection="1">
      <alignment horizontal="center" vertical="center" wrapText="1"/>
      <protection locked="0"/>
    </xf>
    <xf numFmtId="0" fontId="7" fillId="7" borderId="9" xfId="0" applyFont="1" applyFill="1" applyBorder="1" applyAlignment="1" applyProtection="1">
      <alignment horizontal="center" vertical="center" wrapText="1"/>
      <protection locked="0"/>
    </xf>
    <xf numFmtId="0" fontId="7" fillId="7" borderId="10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164" fontId="8" fillId="0" borderId="4" xfId="0" applyNumberFormat="1" applyFont="1" applyBorder="1" applyAlignment="1" applyProtection="1">
      <alignment horizontal="center" vertical="center"/>
      <protection locked="0"/>
    </xf>
    <xf numFmtId="164" fontId="8" fillId="0" borderId="1" xfId="0" applyNumberFormat="1" applyFon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1" fontId="2" fillId="0" borderId="2" xfId="0" applyNumberFormat="1" applyFont="1" applyBorder="1" applyAlignment="1">
      <alignment horizontal="center" vertical="center"/>
    </xf>
    <xf numFmtId="164" fontId="2" fillId="6" borderId="10" xfId="0" applyNumberFormat="1" applyFont="1" applyFill="1" applyBorder="1" applyAlignment="1">
      <alignment horizontal="center" vertical="center"/>
    </xf>
    <xf numFmtId="0" fontId="0" fillId="8" borderId="1" xfId="0" applyFill="1" applyBorder="1" applyAlignment="1" applyProtection="1">
      <alignment horizontal="center" vertical="center"/>
      <protection locked="0"/>
    </xf>
  </cellXfs>
  <cellStyles count="2">
    <cellStyle name="Currency" xfId="1" builtinId="4"/>
    <cellStyle name="Normal" xfId="0" builtinId="0"/>
  </cellStyles>
  <dxfs count="3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012D5-6AFA-4922-A694-0EF3F69AE08E}">
  <sheetPr codeName="Sheet305">
    <pageSetUpPr fitToPage="1"/>
  </sheetPr>
  <dimension ref="A1:Y66"/>
  <sheetViews>
    <sheetView tabSelected="1" topLeftCell="D1" zoomScale="120" zoomScaleNormal="120" workbookViewId="0">
      <pane ySplit="10" topLeftCell="A23" activePane="bottomLeft" state="frozen"/>
      <selection pane="bottomLeft" activeCell="Y37" sqref="Y37"/>
    </sheetView>
  </sheetViews>
  <sheetFormatPr baseColWidth="10" defaultColWidth="8.83203125" defaultRowHeight="15" x14ac:dyDescent="0.2"/>
  <cols>
    <col min="1" max="2" width="23.83203125" customWidth="1"/>
    <col min="3" max="3" width="17.83203125" customWidth="1"/>
    <col min="4" max="4" width="11.83203125" customWidth="1"/>
    <col min="5" max="6" width="16.83203125" customWidth="1"/>
    <col min="7" max="15" width="11.83203125" customWidth="1"/>
    <col min="16" max="24" width="10.83203125" customWidth="1"/>
    <col min="25" max="25" width="12.83203125" customWidth="1"/>
  </cols>
  <sheetData>
    <row r="1" spans="1:25" ht="15" customHeight="1" x14ac:dyDescent="0.2">
      <c r="A1" s="1" t="s">
        <v>0</v>
      </c>
      <c r="B1" s="2" t="s">
        <v>41</v>
      </c>
      <c r="C1" s="3"/>
      <c r="D1" s="3"/>
      <c r="E1" s="3"/>
      <c r="F1" s="3"/>
      <c r="G1" s="3"/>
      <c r="H1" s="4"/>
    </row>
    <row r="2" spans="1:25" ht="15" customHeight="1" x14ac:dyDescent="0.2">
      <c r="A2" s="1" t="s">
        <v>1</v>
      </c>
      <c r="B2" s="2" t="s">
        <v>35</v>
      </c>
      <c r="C2" s="3"/>
      <c r="D2" s="3"/>
      <c r="E2" s="3"/>
      <c r="F2" s="3"/>
      <c r="G2" s="3"/>
      <c r="H2" s="4"/>
    </row>
    <row r="3" spans="1:25" ht="15" customHeight="1" x14ac:dyDescent="0.2">
      <c r="A3" s="5" t="s">
        <v>2</v>
      </c>
      <c r="B3" s="2" t="s">
        <v>42</v>
      </c>
      <c r="C3" s="3"/>
      <c r="D3" s="3"/>
      <c r="E3" s="3"/>
      <c r="F3" s="3"/>
      <c r="G3" s="3"/>
      <c r="H3" s="4"/>
    </row>
    <row r="4" spans="1:25" ht="15" customHeight="1" x14ac:dyDescent="0.2">
      <c r="A4" s="5" t="s">
        <v>3</v>
      </c>
      <c r="B4" s="2" t="s">
        <v>43</v>
      </c>
      <c r="C4" s="3"/>
      <c r="D4" s="3"/>
      <c r="E4" s="3"/>
      <c r="F4" s="3"/>
      <c r="G4" s="3"/>
      <c r="H4" s="4"/>
    </row>
    <row r="5" spans="1:25" ht="15" customHeight="1" x14ac:dyDescent="0.2">
      <c r="A5" s="6" t="s">
        <v>4</v>
      </c>
      <c r="B5" s="7">
        <f ca="1">SUMIF(OFFSET(F10,1,0,500,1),"DV",OFFSET(Y10,1,0,500,1))</f>
        <v>13674719</v>
      </c>
      <c r="C5" s="8" t="str">
        <f ca="1">IF(B5&gt;0,"(Reallocation Restriction)","")</f>
        <v>(Reallocation Restriction)</v>
      </c>
      <c r="D5" s="9"/>
      <c r="E5" s="9"/>
      <c r="F5" s="9"/>
      <c r="G5" s="9"/>
      <c r="H5" s="10"/>
    </row>
    <row r="6" spans="1:25" ht="15" customHeight="1" x14ac:dyDescent="0.2">
      <c r="A6" s="6" t="s">
        <v>5</v>
      </c>
      <c r="B6" s="7">
        <f ca="1">SUMIF(OFFSET(F10,1,0,500,1),"YHDP",OFFSET(Y10,1,0,500,1))</f>
        <v>0</v>
      </c>
      <c r="C6" s="8" t="str">
        <f ca="1">IF(B6&gt;0,"(Reallocation Restriction)","")</f>
        <v/>
      </c>
      <c r="D6" s="9"/>
      <c r="E6" s="9"/>
      <c r="F6" s="9"/>
      <c r="G6" s="9"/>
      <c r="H6" s="10"/>
    </row>
    <row r="7" spans="1:25" ht="15" customHeight="1" x14ac:dyDescent="0.2">
      <c r="A7" s="5" t="s">
        <v>6</v>
      </c>
      <c r="B7" s="11">
        <f ca="1">SUM(OFFSET(Y10,1,0,500,1))</f>
        <v>30175685</v>
      </c>
      <c r="C7" s="12"/>
      <c r="D7" s="12"/>
      <c r="E7" s="12"/>
      <c r="F7" s="12"/>
      <c r="G7" s="12"/>
      <c r="H7" s="13"/>
    </row>
    <row r="8" spans="1:25" ht="15" customHeight="1" x14ac:dyDescent="0.2"/>
    <row r="9" spans="1:25" ht="15" customHeight="1" x14ac:dyDescent="0.2">
      <c r="A9" s="14" t="s">
        <v>7</v>
      </c>
      <c r="B9" s="15"/>
      <c r="C9" s="15"/>
      <c r="D9" s="15"/>
      <c r="E9" s="15"/>
      <c r="F9" s="16"/>
      <c r="G9" s="17" t="s">
        <v>8</v>
      </c>
      <c r="H9" s="18"/>
      <c r="I9" s="19"/>
      <c r="J9" s="15"/>
      <c r="K9" s="15"/>
      <c r="L9" s="15"/>
      <c r="M9" s="15"/>
      <c r="N9" s="15"/>
      <c r="O9" s="20" t="s">
        <v>9</v>
      </c>
      <c r="P9" s="19"/>
      <c r="Q9" s="15"/>
      <c r="R9" s="15"/>
      <c r="S9" s="15"/>
      <c r="T9" s="15"/>
      <c r="U9" s="15"/>
      <c r="V9" s="15"/>
      <c r="W9" s="15"/>
      <c r="X9" s="16"/>
      <c r="Y9" s="21"/>
    </row>
    <row r="10" spans="1:25" ht="29" customHeight="1" x14ac:dyDescent="0.2">
      <c r="A10" s="22" t="s">
        <v>10</v>
      </c>
      <c r="B10" s="22" t="s">
        <v>11</v>
      </c>
      <c r="C10" s="22" t="s">
        <v>12</v>
      </c>
      <c r="D10" s="22" t="s">
        <v>13</v>
      </c>
      <c r="E10" s="23" t="s">
        <v>14</v>
      </c>
      <c r="F10" s="24" t="s">
        <v>15</v>
      </c>
      <c r="G10" s="25" t="s">
        <v>16</v>
      </c>
      <c r="H10" s="22" t="s">
        <v>17</v>
      </c>
      <c r="I10" s="22" t="s">
        <v>18</v>
      </c>
      <c r="J10" s="22" t="s">
        <v>19</v>
      </c>
      <c r="K10" s="22" t="s">
        <v>20</v>
      </c>
      <c r="L10" s="22" t="s">
        <v>21</v>
      </c>
      <c r="M10" s="22" t="s">
        <v>22</v>
      </c>
      <c r="N10" s="26" t="s">
        <v>23</v>
      </c>
      <c r="O10" s="27" t="s">
        <v>24</v>
      </c>
      <c r="P10" s="22" t="s">
        <v>25</v>
      </c>
      <c r="Q10" s="22" t="s">
        <v>26</v>
      </c>
      <c r="R10" s="22" t="s">
        <v>27</v>
      </c>
      <c r="S10" s="22" t="s">
        <v>28</v>
      </c>
      <c r="T10" s="22" t="s">
        <v>29</v>
      </c>
      <c r="U10" s="22" t="s">
        <v>30</v>
      </c>
      <c r="V10" s="22" t="s">
        <v>31</v>
      </c>
      <c r="W10" s="22" t="s">
        <v>32</v>
      </c>
      <c r="X10" s="26" t="s">
        <v>33</v>
      </c>
      <c r="Y10" s="28" t="s">
        <v>34</v>
      </c>
    </row>
    <row r="11" spans="1:25" x14ac:dyDescent="0.2">
      <c r="A11" s="29" t="s">
        <v>79</v>
      </c>
      <c r="B11" s="29" t="s">
        <v>80</v>
      </c>
      <c r="C11" s="30" t="s">
        <v>81</v>
      </c>
      <c r="D11" s="30">
        <v>2027</v>
      </c>
      <c r="E11" s="30" t="s">
        <v>39</v>
      </c>
      <c r="F11" s="31" t="s">
        <v>40</v>
      </c>
      <c r="G11" s="32">
        <v>118419</v>
      </c>
      <c r="H11" s="33">
        <v>0</v>
      </c>
      <c r="I11" s="33">
        <v>35736</v>
      </c>
      <c r="J11" s="33">
        <v>3489</v>
      </c>
      <c r="K11" s="33">
        <v>0</v>
      </c>
      <c r="L11" s="33">
        <v>0</v>
      </c>
      <c r="M11" s="33">
        <v>0</v>
      </c>
      <c r="N11" s="32">
        <v>4399</v>
      </c>
      <c r="O11" s="34" t="s">
        <v>40</v>
      </c>
      <c r="P11" s="35"/>
      <c r="Q11" s="35"/>
      <c r="R11" s="35"/>
      <c r="S11" s="35"/>
      <c r="T11" s="35"/>
      <c r="U11" s="35"/>
      <c r="V11" s="35"/>
      <c r="W11" s="35"/>
      <c r="X11" s="36">
        <f t="shared" ref="X11:X42" si="0">SUM(P11:W11)</f>
        <v>0</v>
      </c>
      <c r="Y11" s="37">
        <f t="shared" ref="Y11:Y42" si="1">SUM(G11:N11)</f>
        <v>162043</v>
      </c>
    </row>
    <row r="12" spans="1:25" x14ac:dyDescent="0.2">
      <c r="A12" s="29" t="s">
        <v>79</v>
      </c>
      <c r="B12" s="29" t="s">
        <v>91</v>
      </c>
      <c r="C12" s="30" t="s">
        <v>92</v>
      </c>
      <c r="D12" s="30">
        <v>2027</v>
      </c>
      <c r="E12" s="30" t="s">
        <v>39</v>
      </c>
      <c r="F12" s="31" t="s">
        <v>40</v>
      </c>
      <c r="G12" s="32">
        <v>109260</v>
      </c>
      <c r="H12" s="33">
        <v>0</v>
      </c>
      <c r="I12" s="33">
        <v>22553</v>
      </c>
      <c r="J12" s="33">
        <v>9163</v>
      </c>
      <c r="K12" s="33">
        <v>0</v>
      </c>
      <c r="L12" s="33">
        <v>0</v>
      </c>
      <c r="M12" s="33">
        <v>0</v>
      </c>
      <c r="N12" s="32">
        <v>7036</v>
      </c>
      <c r="O12" s="34" t="s">
        <v>40</v>
      </c>
      <c r="P12" s="35"/>
      <c r="Q12" s="35"/>
      <c r="R12" s="35"/>
      <c r="S12" s="35"/>
      <c r="T12" s="35"/>
      <c r="U12" s="35"/>
      <c r="V12" s="35"/>
      <c r="W12" s="35"/>
      <c r="X12" s="36">
        <f t="shared" si="0"/>
        <v>0</v>
      </c>
      <c r="Y12" s="37">
        <f t="shared" si="1"/>
        <v>148012</v>
      </c>
    </row>
    <row r="13" spans="1:25" x14ac:dyDescent="0.2">
      <c r="A13" s="29" t="s">
        <v>79</v>
      </c>
      <c r="B13" s="29" t="s">
        <v>95</v>
      </c>
      <c r="C13" s="30" t="s">
        <v>96</v>
      </c>
      <c r="D13" s="30">
        <v>2027</v>
      </c>
      <c r="E13" s="30" t="s">
        <v>39</v>
      </c>
      <c r="F13" s="31" t="s">
        <v>40</v>
      </c>
      <c r="G13" s="32">
        <v>115014</v>
      </c>
      <c r="H13" s="33">
        <v>0</v>
      </c>
      <c r="I13" s="33">
        <v>19295</v>
      </c>
      <c r="J13" s="33">
        <v>2093</v>
      </c>
      <c r="K13" s="33">
        <v>0</v>
      </c>
      <c r="L13" s="33">
        <v>0</v>
      </c>
      <c r="M13" s="33">
        <v>0</v>
      </c>
      <c r="N13" s="32">
        <v>1390</v>
      </c>
      <c r="O13" s="34" t="s">
        <v>40</v>
      </c>
      <c r="P13" s="35"/>
      <c r="Q13" s="35"/>
      <c r="R13" s="35"/>
      <c r="S13" s="35"/>
      <c r="T13" s="35"/>
      <c r="U13" s="35"/>
      <c r="V13" s="35"/>
      <c r="W13" s="35"/>
      <c r="X13" s="36">
        <f t="shared" si="0"/>
        <v>0</v>
      </c>
      <c r="Y13" s="37">
        <f t="shared" si="1"/>
        <v>137792</v>
      </c>
    </row>
    <row r="14" spans="1:25" x14ac:dyDescent="0.2">
      <c r="A14" s="29" t="s">
        <v>72</v>
      </c>
      <c r="B14" s="29" t="s">
        <v>73</v>
      </c>
      <c r="C14" s="30" t="s">
        <v>74</v>
      </c>
      <c r="D14" s="30">
        <v>2027</v>
      </c>
      <c r="E14" s="30" t="s">
        <v>39</v>
      </c>
      <c r="F14" s="31" t="s">
        <v>40</v>
      </c>
      <c r="G14" s="32">
        <v>0</v>
      </c>
      <c r="H14" s="33">
        <v>944700</v>
      </c>
      <c r="I14" s="33">
        <v>300800</v>
      </c>
      <c r="J14" s="33">
        <v>0</v>
      </c>
      <c r="K14" s="33">
        <v>0</v>
      </c>
      <c r="L14" s="33">
        <v>0</v>
      </c>
      <c r="M14" s="33">
        <v>0</v>
      </c>
      <c r="N14" s="32">
        <v>54563</v>
      </c>
      <c r="O14" s="34" t="s">
        <v>75</v>
      </c>
      <c r="P14" s="35">
        <v>0</v>
      </c>
      <c r="Q14" s="35">
        <v>12</v>
      </c>
      <c r="R14" s="35">
        <v>19</v>
      </c>
      <c r="S14" s="35">
        <v>27</v>
      </c>
      <c r="T14" s="35">
        <v>13</v>
      </c>
      <c r="U14" s="35">
        <v>1</v>
      </c>
      <c r="V14" s="35">
        <v>0</v>
      </c>
      <c r="W14" s="35">
        <v>0</v>
      </c>
      <c r="X14" s="36">
        <f t="shared" si="0"/>
        <v>72</v>
      </c>
      <c r="Y14" s="37">
        <f t="shared" si="1"/>
        <v>1300063</v>
      </c>
    </row>
    <row r="15" spans="1:25" x14ac:dyDescent="0.2">
      <c r="A15" s="29" t="s">
        <v>72</v>
      </c>
      <c r="B15" s="29" t="s">
        <v>107</v>
      </c>
      <c r="C15" s="30" t="s">
        <v>108</v>
      </c>
      <c r="D15" s="30">
        <v>2027</v>
      </c>
      <c r="E15" s="30" t="s">
        <v>39</v>
      </c>
      <c r="F15" s="31" t="s">
        <v>40</v>
      </c>
      <c r="G15" s="32">
        <v>0</v>
      </c>
      <c r="H15" s="33">
        <v>405588</v>
      </c>
      <c r="I15" s="33">
        <v>92467</v>
      </c>
      <c r="J15" s="33">
        <v>0</v>
      </c>
      <c r="K15" s="33">
        <v>0</v>
      </c>
      <c r="L15" s="33">
        <v>0</v>
      </c>
      <c r="M15" s="33">
        <v>0</v>
      </c>
      <c r="N15" s="32">
        <v>31193</v>
      </c>
      <c r="O15" s="34" t="s">
        <v>60</v>
      </c>
      <c r="P15" s="35">
        <v>0</v>
      </c>
      <c r="Q15" s="35">
        <v>0</v>
      </c>
      <c r="R15" s="35">
        <v>4</v>
      </c>
      <c r="S15" s="35">
        <v>11</v>
      </c>
      <c r="T15" s="35">
        <v>9</v>
      </c>
      <c r="U15" s="35">
        <v>2</v>
      </c>
      <c r="V15" s="35">
        <v>0</v>
      </c>
      <c r="W15" s="35">
        <v>0</v>
      </c>
      <c r="X15" s="36">
        <f t="shared" si="0"/>
        <v>26</v>
      </c>
      <c r="Y15" s="37">
        <f t="shared" si="1"/>
        <v>529248</v>
      </c>
    </row>
    <row r="16" spans="1:25" x14ac:dyDescent="0.2">
      <c r="A16" s="29" t="s">
        <v>72</v>
      </c>
      <c r="B16" s="29" t="s">
        <v>160</v>
      </c>
      <c r="C16" s="30" t="s">
        <v>161</v>
      </c>
      <c r="D16" s="30">
        <v>2027</v>
      </c>
      <c r="E16" s="30" t="s">
        <v>39</v>
      </c>
      <c r="F16" s="31" t="s">
        <v>40</v>
      </c>
      <c r="G16" s="32">
        <v>0</v>
      </c>
      <c r="H16" s="33">
        <v>244476</v>
      </c>
      <c r="I16" s="33">
        <v>134621</v>
      </c>
      <c r="J16" s="33">
        <v>0</v>
      </c>
      <c r="K16" s="33">
        <v>0</v>
      </c>
      <c r="L16" s="33">
        <v>0</v>
      </c>
      <c r="M16" s="33">
        <v>5500</v>
      </c>
      <c r="N16" s="32">
        <v>29448</v>
      </c>
      <c r="O16" s="34" t="s">
        <v>75</v>
      </c>
      <c r="P16" s="35">
        <v>0</v>
      </c>
      <c r="Q16" s="35">
        <v>2</v>
      </c>
      <c r="R16" s="35">
        <v>10</v>
      </c>
      <c r="S16" s="35">
        <v>8</v>
      </c>
      <c r="T16" s="35">
        <v>2</v>
      </c>
      <c r="U16" s="35">
        <v>0</v>
      </c>
      <c r="V16" s="35">
        <v>0</v>
      </c>
      <c r="W16" s="35">
        <v>0</v>
      </c>
      <c r="X16" s="36">
        <f t="shared" si="0"/>
        <v>22</v>
      </c>
      <c r="Y16" s="37">
        <f t="shared" si="1"/>
        <v>414045</v>
      </c>
    </row>
    <row r="17" spans="1:25" x14ac:dyDescent="0.2">
      <c r="A17" s="29" t="s">
        <v>72</v>
      </c>
      <c r="B17" s="29" t="s">
        <v>142</v>
      </c>
      <c r="C17" s="38" t="s">
        <v>143</v>
      </c>
      <c r="D17" s="30">
        <v>2027</v>
      </c>
      <c r="E17" s="30" t="s">
        <v>39</v>
      </c>
      <c r="F17" s="31"/>
      <c r="G17" s="32">
        <v>0</v>
      </c>
      <c r="H17" s="33">
        <v>0</v>
      </c>
      <c r="I17" s="33">
        <v>166667</v>
      </c>
      <c r="J17" s="33">
        <v>200000</v>
      </c>
      <c r="K17" s="33">
        <v>0</v>
      </c>
      <c r="L17" s="33">
        <v>0</v>
      </c>
      <c r="M17" s="33">
        <v>0</v>
      </c>
      <c r="N17" s="32">
        <v>27000</v>
      </c>
      <c r="O17" s="34"/>
      <c r="P17" s="35"/>
      <c r="Q17" s="35"/>
      <c r="R17" s="35"/>
      <c r="S17" s="35"/>
      <c r="T17" s="35"/>
      <c r="U17" s="35"/>
      <c r="V17" s="35"/>
      <c r="W17" s="35"/>
      <c r="X17" s="36">
        <f t="shared" si="0"/>
        <v>0</v>
      </c>
      <c r="Y17" s="37">
        <f t="shared" si="1"/>
        <v>393667</v>
      </c>
    </row>
    <row r="18" spans="1:25" x14ac:dyDescent="0.2">
      <c r="A18" s="29" t="s">
        <v>122</v>
      </c>
      <c r="B18" s="29" t="s">
        <v>123</v>
      </c>
      <c r="C18" s="30" t="s">
        <v>124</v>
      </c>
      <c r="D18" s="30">
        <v>2027</v>
      </c>
      <c r="E18" s="30" t="s">
        <v>39</v>
      </c>
      <c r="F18" s="31" t="s">
        <v>40</v>
      </c>
      <c r="G18" s="32">
        <v>0</v>
      </c>
      <c r="H18" s="33">
        <v>287496</v>
      </c>
      <c r="I18" s="33">
        <v>118204</v>
      </c>
      <c r="J18" s="33">
        <v>0</v>
      </c>
      <c r="K18" s="33">
        <v>0</v>
      </c>
      <c r="L18" s="33">
        <v>0</v>
      </c>
      <c r="M18" s="33">
        <v>0</v>
      </c>
      <c r="N18" s="32">
        <v>28370</v>
      </c>
      <c r="O18" s="34" t="s">
        <v>75</v>
      </c>
      <c r="P18" s="35">
        <v>0</v>
      </c>
      <c r="Q18" s="35">
        <v>0</v>
      </c>
      <c r="R18" s="35">
        <v>13</v>
      </c>
      <c r="S18" s="35">
        <v>6</v>
      </c>
      <c r="T18" s="35">
        <v>0</v>
      </c>
      <c r="U18" s="35">
        <v>0</v>
      </c>
      <c r="V18" s="35">
        <v>0</v>
      </c>
      <c r="W18" s="35">
        <v>0</v>
      </c>
      <c r="X18" s="36">
        <f t="shared" si="0"/>
        <v>19</v>
      </c>
      <c r="Y18" s="37">
        <f t="shared" si="1"/>
        <v>434070</v>
      </c>
    </row>
    <row r="19" spans="1:25" x14ac:dyDescent="0.2">
      <c r="A19" s="29" t="s">
        <v>134</v>
      </c>
      <c r="B19" s="29" t="s">
        <v>144</v>
      </c>
      <c r="C19" s="38" t="s">
        <v>145</v>
      </c>
      <c r="D19" s="30">
        <v>2027</v>
      </c>
      <c r="E19" s="30" t="s">
        <v>39</v>
      </c>
      <c r="F19" s="31"/>
      <c r="G19" s="32">
        <v>0</v>
      </c>
      <c r="H19" s="33">
        <v>0</v>
      </c>
      <c r="I19" s="33">
        <v>10500</v>
      </c>
      <c r="J19" s="33">
        <v>23120</v>
      </c>
      <c r="K19" s="33">
        <v>0</v>
      </c>
      <c r="L19" s="33">
        <v>0</v>
      </c>
      <c r="M19" s="33">
        <v>0</v>
      </c>
      <c r="N19" s="32">
        <v>6500</v>
      </c>
      <c r="O19" s="34"/>
      <c r="P19" s="35"/>
      <c r="Q19" s="35"/>
      <c r="R19" s="35"/>
      <c r="S19" s="35"/>
      <c r="T19" s="35"/>
      <c r="U19" s="35"/>
      <c r="V19" s="35"/>
      <c r="W19" s="35"/>
      <c r="X19" s="36">
        <f t="shared" si="0"/>
        <v>0</v>
      </c>
      <c r="Y19" s="37">
        <f t="shared" si="1"/>
        <v>40120</v>
      </c>
    </row>
    <row r="20" spans="1:25" x14ac:dyDescent="0.2">
      <c r="A20" s="29" t="s">
        <v>134</v>
      </c>
      <c r="B20" s="29" t="s">
        <v>135</v>
      </c>
      <c r="C20" s="30" t="s">
        <v>136</v>
      </c>
      <c r="D20" s="30">
        <v>2027</v>
      </c>
      <c r="E20" s="30" t="s">
        <v>39</v>
      </c>
      <c r="F20" s="31" t="s">
        <v>40</v>
      </c>
      <c r="G20" s="32">
        <v>0</v>
      </c>
      <c r="H20" s="33">
        <v>222156</v>
      </c>
      <c r="I20" s="33">
        <v>28477</v>
      </c>
      <c r="J20" s="33">
        <v>0</v>
      </c>
      <c r="K20" s="33">
        <v>1431</v>
      </c>
      <c r="L20" s="33">
        <v>0</v>
      </c>
      <c r="M20" s="33">
        <v>0</v>
      </c>
      <c r="N20" s="32">
        <v>17082</v>
      </c>
      <c r="O20" s="34" t="s">
        <v>60</v>
      </c>
      <c r="P20" s="35">
        <v>0</v>
      </c>
      <c r="Q20" s="35">
        <v>0</v>
      </c>
      <c r="R20" s="35">
        <v>8</v>
      </c>
      <c r="S20" s="35">
        <v>9</v>
      </c>
      <c r="T20" s="35">
        <v>1</v>
      </c>
      <c r="U20" s="35">
        <v>0</v>
      </c>
      <c r="V20" s="35">
        <v>0</v>
      </c>
      <c r="W20" s="35">
        <v>0</v>
      </c>
      <c r="X20" s="36">
        <f t="shared" si="0"/>
        <v>18</v>
      </c>
      <c r="Y20" s="37">
        <f t="shared" si="1"/>
        <v>269146</v>
      </c>
    </row>
    <row r="21" spans="1:25" x14ac:dyDescent="0.2">
      <c r="A21" s="29" t="s">
        <v>47</v>
      </c>
      <c r="B21" s="29" t="s">
        <v>48</v>
      </c>
      <c r="C21" s="30" t="s">
        <v>49</v>
      </c>
      <c r="D21" s="30">
        <v>2027</v>
      </c>
      <c r="E21" s="30" t="s">
        <v>20</v>
      </c>
      <c r="F21" s="31" t="s">
        <v>40</v>
      </c>
      <c r="G21" s="32">
        <v>0</v>
      </c>
      <c r="H21" s="33">
        <v>0</v>
      </c>
      <c r="I21" s="33">
        <v>0</v>
      </c>
      <c r="J21" s="33">
        <v>0</v>
      </c>
      <c r="K21" s="33">
        <v>390391</v>
      </c>
      <c r="L21" s="33">
        <v>0</v>
      </c>
      <c r="M21" s="33">
        <v>0</v>
      </c>
      <c r="N21" s="32">
        <v>26653</v>
      </c>
      <c r="O21" s="34" t="s">
        <v>40</v>
      </c>
      <c r="P21" s="35"/>
      <c r="Q21" s="35"/>
      <c r="R21" s="35"/>
      <c r="S21" s="35"/>
      <c r="T21" s="35"/>
      <c r="U21" s="35"/>
      <c r="V21" s="35"/>
      <c r="W21" s="35"/>
      <c r="X21" s="36">
        <f t="shared" si="0"/>
        <v>0</v>
      </c>
      <c r="Y21" s="37">
        <f t="shared" si="1"/>
        <v>417044</v>
      </c>
    </row>
    <row r="22" spans="1:25" x14ac:dyDescent="0.2">
      <c r="A22" s="29" t="s">
        <v>102</v>
      </c>
      <c r="B22" s="29" t="s">
        <v>103</v>
      </c>
      <c r="C22" s="30" t="s">
        <v>104</v>
      </c>
      <c r="D22" s="30">
        <v>2027</v>
      </c>
      <c r="E22" s="30" t="s">
        <v>39</v>
      </c>
      <c r="F22" s="31" t="s">
        <v>40</v>
      </c>
      <c r="G22" s="32">
        <v>387064</v>
      </c>
      <c r="H22" s="33">
        <v>0</v>
      </c>
      <c r="I22" s="33">
        <v>30267</v>
      </c>
      <c r="J22" s="33">
        <v>18046</v>
      </c>
      <c r="K22" s="33">
        <v>0</v>
      </c>
      <c r="L22" s="33">
        <v>0</v>
      </c>
      <c r="M22" s="33">
        <v>0</v>
      </c>
      <c r="N22" s="32">
        <v>19492</v>
      </c>
      <c r="O22" s="34" t="s">
        <v>40</v>
      </c>
      <c r="P22" s="35"/>
      <c r="Q22" s="35"/>
      <c r="R22" s="35"/>
      <c r="S22" s="35"/>
      <c r="T22" s="35"/>
      <c r="U22" s="35"/>
      <c r="V22" s="35"/>
      <c r="W22" s="35"/>
      <c r="X22" s="36">
        <f t="shared" si="0"/>
        <v>0</v>
      </c>
      <c r="Y22" s="37">
        <f t="shared" si="1"/>
        <v>454869</v>
      </c>
    </row>
    <row r="23" spans="1:25" x14ac:dyDescent="0.2">
      <c r="A23" s="29" t="s">
        <v>54</v>
      </c>
      <c r="B23" s="29" t="s">
        <v>55</v>
      </c>
      <c r="C23" s="30" t="s">
        <v>56</v>
      </c>
      <c r="D23" s="30">
        <v>2027</v>
      </c>
      <c r="E23" s="30" t="s">
        <v>39</v>
      </c>
      <c r="F23" s="31" t="s">
        <v>40</v>
      </c>
      <c r="G23" s="32">
        <v>0</v>
      </c>
      <c r="H23" s="33">
        <v>0</v>
      </c>
      <c r="I23" s="33">
        <v>198852</v>
      </c>
      <c r="J23" s="33">
        <v>88595</v>
      </c>
      <c r="K23" s="33">
        <v>0</v>
      </c>
      <c r="L23" s="33">
        <v>0</v>
      </c>
      <c r="M23" s="33">
        <v>0</v>
      </c>
      <c r="N23" s="32">
        <v>13782</v>
      </c>
      <c r="O23" s="34" t="s">
        <v>40</v>
      </c>
      <c r="P23" s="35"/>
      <c r="Q23" s="35"/>
      <c r="R23" s="35"/>
      <c r="S23" s="35"/>
      <c r="T23" s="35"/>
      <c r="U23" s="35"/>
      <c r="V23" s="35"/>
      <c r="W23" s="35"/>
      <c r="X23" s="36">
        <f t="shared" si="0"/>
        <v>0</v>
      </c>
      <c r="Y23" s="37">
        <f t="shared" si="1"/>
        <v>301229</v>
      </c>
    </row>
    <row r="24" spans="1:25" x14ac:dyDescent="0.2">
      <c r="A24" s="29" t="s">
        <v>85</v>
      </c>
      <c r="B24" s="29" t="s">
        <v>86</v>
      </c>
      <c r="C24" s="30" t="s">
        <v>87</v>
      </c>
      <c r="D24" s="30">
        <v>2027</v>
      </c>
      <c r="E24" s="30" t="s">
        <v>39</v>
      </c>
      <c r="F24" s="31" t="s">
        <v>40</v>
      </c>
      <c r="G24" s="32">
        <v>0</v>
      </c>
      <c r="H24" s="33">
        <v>705264</v>
      </c>
      <c r="I24" s="33">
        <v>56717</v>
      </c>
      <c r="J24" s="33">
        <v>19690</v>
      </c>
      <c r="K24" s="33">
        <v>0</v>
      </c>
      <c r="L24" s="33">
        <v>0</v>
      </c>
      <c r="M24" s="33">
        <v>0</v>
      </c>
      <c r="N24" s="32">
        <v>25240</v>
      </c>
      <c r="O24" s="34" t="s">
        <v>75</v>
      </c>
      <c r="P24" s="35">
        <v>0</v>
      </c>
      <c r="Q24" s="35">
        <v>6</v>
      </c>
      <c r="R24" s="35">
        <v>35</v>
      </c>
      <c r="S24" s="35">
        <v>8</v>
      </c>
      <c r="T24" s="35">
        <v>1</v>
      </c>
      <c r="U24" s="35">
        <v>0</v>
      </c>
      <c r="V24" s="35">
        <v>0</v>
      </c>
      <c r="W24" s="35">
        <v>0</v>
      </c>
      <c r="X24" s="36">
        <f t="shared" si="0"/>
        <v>50</v>
      </c>
      <c r="Y24" s="37">
        <f t="shared" si="1"/>
        <v>806911</v>
      </c>
    </row>
    <row r="25" spans="1:25" x14ac:dyDescent="0.2">
      <c r="A25" s="29" t="s">
        <v>85</v>
      </c>
      <c r="B25" s="29" t="s">
        <v>120</v>
      </c>
      <c r="C25" s="30" t="s">
        <v>121</v>
      </c>
      <c r="D25" s="30">
        <v>2027</v>
      </c>
      <c r="E25" s="30" t="s">
        <v>39</v>
      </c>
      <c r="F25" s="31" t="s">
        <v>40</v>
      </c>
      <c r="G25" s="32">
        <v>0</v>
      </c>
      <c r="H25" s="33">
        <v>167424</v>
      </c>
      <c r="I25" s="33">
        <v>30674</v>
      </c>
      <c r="J25" s="33">
        <v>0</v>
      </c>
      <c r="K25" s="33">
        <v>0</v>
      </c>
      <c r="L25" s="33">
        <v>0</v>
      </c>
      <c r="M25" s="33">
        <v>0</v>
      </c>
      <c r="N25" s="32">
        <v>10444</v>
      </c>
      <c r="O25" s="34" t="s">
        <v>75</v>
      </c>
      <c r="P25" s="35">
        <v>0</v>
      </c>
      <c r="Q25" s="35">
        <v>0</v>
      </c>
      <c r="R25" s="35">
        <v>5</v>
      </c>
      <c r="S25" s="35">
        <v>4</v>
      </c>
      <c r="T25" s="35">
        <v>1</v>
      </c>
      <c r="U25" s="35">
        <v>0</v>
      </c>
      <c r="V25" s="35">
        <v>0</v>
      </c>
      <c r="W25" s="35">
        <v>0</v>
      </c>
      <c r="X25" s="36">
        <f t="shared" si="0"/>
        <v>10</v>
      </c>
      <c r="Y25" s="37">
        <f t="shared" si="1"/>
        <v>208542</v>
      </c>
    </row>
    <row r="26" spans="1:25" x14ac:dyDescent="0.2">
      <c r="A26" s="29" t="s">
        <v>76</v>
      </c>
      <c r="B26" s="29" t="s">
        <v>77</v>
      </c>
      <c r="C26" s="30" t="s">
        <v>78</v>
      </c>
      <c r="D26" s="30">
        <v>2027</v>
      </c>
      <c r="E26" s="30" t="s">
        <v>39</v>
      </c>
      <c r="F26" s="31" t="s">
        <v>40</v>
      </c>
      <c r="G26" s="32">
        <v>0</v>
      </c>
      <c r="H26" s="33">
        <v>179520</v>
      </c>
      <c r="I26" s="33">
        <v>23877</v>
      </c>
      <c r="J26" s="33">
        <v>0</v>
      </c>
      <c r="K26" s="33">
        <v>0</v>
      </c>
      <c r="L26" s="33">
        <v>0</v>
      </c>
      <c r="M26" s="33">
        <v>0</v>
      </c>
      <c r="N26" s="32">
        <v>11337</v>
      </c>
      <c r="O26" s="34" t="s">
        <v>60</v>
      </c>
      <c r="P26" s="35">
        <v>0</v>
      </c>
      <c r="Q26" s="35">
        <v>0</v>
      </c>
      <c r="R26" s="35">
        <v>2</v>
      </c>
      <c r="S26" s="35">
        <v>3</v>
      </c>
      <c r="T26" s="35">
        <v>4</v>
      </c>
      <c r="U26" s="35">
        <v>1</v>
      </c>
      <c r="V26" s="35">
        <v>0</v>
      </c>
      <c r="W26" s="35">
        <v>0</v>
      </c>
      <c r="X26" s="36">
        <f t="shared" si="0"/>
        <v>10</v>
      </c>
      <c r="Y26" s="37">
        <f t="shared" si="1"/>
        <v>214734</v>
      </c>
    </row>
    <row r="27" spans="1:25" x14ac:dyDescent="0.2">
      <c r="A27" s="29" t="s">
        <v>76</v>
      </c>
      <c r="B27" s="29" t="s">
        <v>97</v>
      </c>
      <c r="C27" s="30" t="s">
        <v>98</v>
      </c>
      <c r="D27" s="30">
        <v>2027</v>
      </c>
      <c r="E27" s="30" t="s">
        <v>39</v>
      </c>
      <c r="F27" s="31" t="s">
        <v>40</v>
      </c>
      <c r="G27" s="32">
        <v>0</v>
      </c>
      <c r="H27" s="33">
        <v>178116</v>
      </c>
      <c r="I27" s="33">
        <v>17298</v>
      </c>
      <c r="J27" s="33">
        <v>0</v>
      </c>
      <c r="K27" s="33">
        <v>0</v>
      </c>
      <c r="L27" s="33">
        <v>0</v>
      </c>
      <c r="M27" s="33">
        <v>0</v>
      </c>
      <c r="N27" s="32">
        <v>10989</v>
      </c>
      <c r="O27" s="34" t="s">
        <v>60</v>
      </c>
      <c r="P27" s="35">
        <v>0</v>
      </c>
      <c r="Q27" s="35">
        <v>1</v>
      </c>
      <c r="R27" s="35">
        <v>5</v>
      </c>
      <c r="S27" s="35">
        <v>3</v>
      </c>
      <c r="T27" s="35">
        <v>2</v>
      </c>
      <c r="U27" s="35">
        <v>0</v>
      </c>
      <c r="V27" s="35">
        <v>0</v>
      </c>
      <c r="W27" s="35">
        <v>0</v>
      </c>
      <c r="X27" s="36">
        <f t="shared" si="0"/>
        <v>11</v>
      </c>
      <c r="Y27" s="37">
        <f t="shared" si="1"/>
        <v>206403</v>
      </c>
    </row>
    <row r="28" spans="1:25" x14ac:dyDescent="0.2">
      <c r="A28" s="29" t="s">
        <v>36</v>
      </c>
      <c r="B28" s="29" t="s">
        <v>37</v>
      </c>
      <c r="C28" s="30" t="s">
        <v>38</v>
      </c>
      <c r="D28" s="30">
        <v>2027</v>
      </c>
      <c r="E28" s="30" t="s">
        <v>39</v>
      </c>
      <c r="F28" s="31" t="s">
        <v>40</v>
      </c>
      <c r="G28" s="32">
        <v>225277</v>
      </c>
      <c r="H28" s="33">
        <v>0</v>
      </c>
      <c r="I28" s="33">
        <v>75605</v>
      </c>
      <c r="J28" s="33">
        <v>0</v>
      </c>
      <c r="K28" s="33">
        <v>0</v>
      </c>
      <c r="L28" s="33">
        <v>0</v>
      </c>
      <c r="M28" s="33">
        <v>0</v>
      </c>
      <c r="N28" s="32">
        <v>16749</v>
      </c>
      <c r="O28" s="34" t="s">
        <v>40</v>
      </c>
      <c r="P28" s="35"/>
      <c r="Q28" s="35"/>
      <c r="R28" s="35"/>
      <c r="S28" s="35"/>
      <c r="T28" s="35"/>
      <c r="U28" s="35"/>
      <c r="V28" s="35"/>
      <c r="W28" s="35"/>
      <c r="X28" s="36">
        <f t="shared" si="0"/>
        <v>0</v>
      </c>
      <c r="Y28" s="37">
        <f t="shared" si="1"/>
        <v>317631</v>
      </c>
    </row>
    <row r="29" spans="1:25" x14ac:dyDescent="0.2">
      <c r="A29" s="29" t="s">
        <v>57</v>
      </c>
      <c r="B29" s="29" t="s">
        <v>58</v>
      </c>
      <c r="C29" s="30" t="s">
        <v>59</v>
      </c>
      <c r="D29" s="30">
        <v>2027</v>
      </c>
      <c r="E29" s="30" t="s">
        <v>39</v>
      </c>
      <c r="F29" s="31" t="s">
        <v>40</v>
      </c>
      <c r="G29" s="32">
        <v>0</v>
      </c>
      <c r="H29" s="33">
        <v>307908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2">
        <v>11770</v>
      </c>
      <c r="O29" s="34" t="s">
        <v>60</v>
      </c>
      <c r="P29" s="35">
        <v>0</v>
      </c>
      <c r="Q29" s="35">
        <v>0</v>
      </c>
      <c r="R29" s="35">
        <v>21</v>
      </c>
      <c r="S29" s="35">
        <v>0</v>
      </c>
      <c r="T29" s="35">
        <v>1</v>
      </c>
      <c r="U29" s="35">
        <v>0</v>
      </c>
      <c r="V29" s="35">
        <v>0</v>
      </c>
      <c r="W29" s="35">
        <v>0</v>
      </c>
      <c r="X29" s="36">
        <f t="shared" si="0"/>
        <v>22</v>
      </c>
      <c r="Y29" s="37">
        <f t="shared" si="1"/>
        <v>319678</v>
      </c>
    </row>
    <row r="30" spans="1:25" x14ac:dyDescent="0.2">
      <c r="A30" s="29" t="s">
        <v>151</v>
      </c>
      <c r="B30" s="29" t="s">
        <v>152</v>
      </c>
      <c r="C30" s="30" t="s">
        <v>153</v>
      </c>
      <c r="D30" s="30">
        <v>2027</v>
      </c>
      <c r="E30" s="30" t="s">
        <v>39</v>
      </c>
      <c r="F30" s="31" t="s">
        <v>40</v>
      </c>
      <c r="G30" s="32">
        <v>0</v>
      </c>
      <c r="H30" s="33">
        <v>240324</v>
      </c>
      <c r="I30" s="33">
        <v>61798</v>
      </c>
      <c r="J30" s="33">
        <v>0</v>
      </c>
      <c r="K30" s="33">
        <v>0</v>
      </c>
      <c r="L30" s="33">
        <v>0</v>
      </c>
      <c r="M30" s="33">
        <v>0</v>
      </c>
      <c r="N30" s="32">
        <v>11249</v>
      </c>
      <c r="O30" s="34" t="s">
        <v>75</v>
      </c>
      <c r="P30" s="35">
        <v>0</v>
      </c>
      <c r="Q30" s="35">
        <v>0</v>
      </c>
      <c r="R30" s="35">
        <v>6</v>
      </c>
      <c r="S30" s="35">
        <v>7</v>
      </c>
      <c r="T30" s="35">
        <v>1</v>
      </c>
      <c r="U30" s="35">
        <v>0</v>
      </c>
      <c r="V30" s="35">
        <v>0</v>
      </c>
      <c r="W30" s="35">
        <v>0</v>
      </c>
      <c r="X30" s="36">
        <f t="shared" si="0"/>
        <v>14</v>
      </c>
      <c r="Y30" s="37">
        <f t="shared" si="1"/>
        <v>313371</v>
      </c>
    </row>
    <row r="31" spans="1:25" x14ac:dyDescent="0.2">
      <c r="A31" s="29" t="s">
        <v>148</v>
      </c>
      <c r="B31" s="29" t="s">
        <v>149</v>
      </c>
      <c r="C31" s="30" t="s">
        <v>150</v>
      </c>
      <c r="D31" s="30">
        <v>2027</v>
      </c>
      <c r="E31" s="30" t="s">
        <v>39</v>
      </c>
      <c r="F31" s="31" t="s">
        <v>40</v>
      </c>
      <c r="G31" s="32">
        <v>0</v>
      </c>
      <c r="H31" s="33">
        <v>146532</v>
      </c>
      <c r="I31" s="33">
        <v>18560</v>
      </c>
      <c r="J31" s="33">
        <v>0</v>
      </c>
      <c r="K31" s="33">
        <v>0</v>
      </c>
      <c r="L31" s="33">
        <v>0</v>
      </c>
      <c r="M31" s="33">
        <v>0</v>
      </c>
      <c r="N31" s="32">
        <v>12327</v>
      </c>
      <c r="O31" s="34" t="s">
        <v>75</v>
      </c>
      <c r="P31" s="35">
        <v>0</v>
      </c>
      <c r="Q31" s="35">
        <v>0</v>
      </c>
      <c r="R31" s="35">
        <v>2</v>
      </c>
      <c r="S31" s="35">
        <v>2</v>
      </c>
      <c r="T31" s="35">
        <v>3</v>
      </c>
      <c r="U31" s="35">
        <v>0</v>
      </c>
      <c r="V31" s="35">
        <v>0</v>
      </c>
      <c r="W31" s="35">
        <v>0</v>
      </c>
      <c r="X31" s="36">
        <f t="shared" si="0"/>
        <v>7</v>
      </c>
      <c r="Y31" s="37">
        <f t="shared" si="1"/>
        <v>177419</v>
      </c>
    </row>
    <row r="32" spans="1:25" x14ac:dyDescent="0.2">
      <c r="A32" s="29" t="s">
        <v>66</v>
      </c>
      <c r="B32" s="29" t="s">
        <v>67</v>
      </c>
      <c r="C32" s="30" t="s">
        <v>68</v>
      </c>
      <c r="D32" s="30">
        <v>2027</v>
      </c>
      <c r="E32" s="30" t="s">
        <v>39</v>
      </c>
      <c r="F32" s="31" t="s">
        <v>40</v>
      </c>
      <c r="G32" s="32">
        <v>0</v>
      </c>
      <c r="H32" s="33">
        <v>0</v>
      </c>
      <c r="I32" s="33">
        <v>25874</v>
      </c>
      <c r="J32" s="33">
        <v>302593</v>
      </c>
      <c r="K32" s="33">
        <v>0</v>
      </c>
      <c r="L32" s="33">
        <v>0</v>
      </c>
      <c r="M32" s="33">
        <v>0</v>
      </c>
      <c r="N32" s="32">
        <v>9662</v>
      </c>
      <c r="O32" s="34" t="s">
        <v>40</v>
      </c>
      <c r="P32" s="35"/>
      <c r="Q32" s="35"/>
      <c r="R32" s="35"/>
      <c r="S32" s="35"/>
      <c r="T32" s="35"/>
      <c r="U32" s="35"/>
      <c r="V32" s="35"/>
      <c r="W32" s="35"/>
      <c r="X32" s="36">
        <f t="shared" si="0"/>
        <v>0</v>
      </c>
      <c r="Y32" s="37">
        <f t="shared" si="1"/>
        <v>338129</v>
      </c>
    </row>
    <row r="33" spans="1:25" x14ac:dyDescent="0.2">
      <c r="A33" s="29" t="s">
        <v>130</v>
      </c>
      <c r="B33" s="29" t="s">
        <v>131</v>
      </c>
      <c r="C33" s="30" t="s">
        <v>132</v>
      </c>
      <c r="D33" s="30">
        <v>2027</v>
      </c>
      <c r="E33" s="30" t="s">
        <v>53</v>
      </c>
      <c r="F33" s="31" t="s">
        <v>133</v>
      </c>
      <c r="G33" s="32">
        <v>0</v>
      </c>
      <c r="H33" s="33">
        <v>0</v>
      </c>
      <c r="I33" s="33">
        <v>87506</v>
      </c>
      <c r="J33" s="33">
        <v>0</v>
      </c>
      <c r="K33" s="33">
        <v>0</v>
      </c>
      <c r="L33" s="33">
        <v>0</v>
      </c>
      <c r="M33" s="33">
        <v>0</v>
      </c>
      <c r="N33" s="32">
        <v>7788</v>
      </c>
      <c r="O33" s="34" t="s">
        <v>40</v>
      </c>
      <c r="P33" s="35"/>
      <c r="Q33" s="35"/>
      <c r="R33" s="35"/>
      <c r="S33" s="35"/>
      <c r="T33" s="35"/>
      <c r="U33" s="35"/>
      <c r="V33" s="35"/>
      <c r="W33" s="35"/>
      <c r="X33" s="36">
        <f t="shared" si="0"/>
        <v>0</v>
      </c>
      <c r="Y33" s="37">
        <f t="shared" si="1"/>
        <v>95294</v>
      </c>
    </row>
    <row r="34" spans="1:25" x14ac:dyDescent="0.2">
      <c r="A34" s="29" t="s">
        <v>130</v>
      </c>
      <c r="B34" s="29" t="s">
        <v>154</v>
      </c>
      <c r="C34" s="30" t="s">
        <v>155</v>
      </c>
      <c r="D34" s="30">
        <v>2027</v>
      </c>
      <c r="E34" s="30" t="s">
        <v>39</v>
      </c>
      <c r="F34" s="31" t="s">
        <v>133</v>
      </c>
      <c r="G34" s="32">
        <v>0</v>
      </c>
      <c r="H34" s="33">
        <v>4792908</v>
      </c>
      <c r="I34" s="33">
        <v>2012165</v>
      </c>
      <c r="J34" s="33">
        <v>0</v>
      </c>
      <c r="K34" s="33">
        <v>50731</v>
      </c>
      <c r="L34" s="33">
        <v>0</v>
      </c>
      <c r="M34" s="33">
        <v>0</v>
      </c>
      <c r="N34" s="32">
        <v>521412</v>
      </c>
      <c r="O34" s="34" t="s">
        <v>75</v>
      </c>
      <c r="P34" s="35">
        <v>0</v>
      </c>
      <c r="Q34" s="35">
        <v>3</v>
      </c>
      <c r="R34" s="35">
        <v>111</v>
      </c>
      <c r="S34" s="35">
        <v>149</v>
      </c>
      <c r="T34" s="35">
        <v>52</v>
      </c>
      <c r="U34" s="35">
        <v>4</v>
      </c>
      <c r="V34" s="35">
        <v>0</v>
      </c>
      <c r="W34" s="35">
        <v>0</v>
      </c>
      <c r="X34" s="36">
        <f t="shared" si="0"/>
        <v>319</v>
      </c>
      <c r="Y34" s="37">
        <f t="shared" si="1"/>
        <v>7377216</v>
      </c>
    </row>
    <row r="35" spans="1:25" x14ac:dyDescent="0.2">
      <c r="A35" s="29" t="s">
        <v>130</v>
      </c>
      <c r="B35" s="29" t="s">
        <v>156</v>
      </c>
      <c r="C35" s="30" t="s">
        <v>157</v>
      </c>
      <c r="D35" s="30">
        <v>2027</v>
      </c>
      <c r="E35" s="30" t="s">
        <v>53</v>
      </c>
      <c r="F35" s="31" t="s">
        <v>133</v>
      </c>
      <c r="G35" s="32">
        <v>0</v>
      </c>
      <c r="H35" s="33">
        <v>0</v>
      </c>
      <c r="I35" s="33">
        <v>292831</v>
      </c>
      <c r="J35" s="33">
        <v>0</v>
      </c>
      <c r="K35" s="33">
        <v>27809</v>
      </c>
      <c r="L35" s="33">
        <v>0</v>
      </c>
      <c r="M35" s="33">
        <v>0</v>
      </c>
      <c r="N35" s="32">
        <v>28536</v>
      </c>
      <c r="O35" s="34" t="s">
        <v>40</v>
      </c>
      <c r="P35" s="35"/>
      <c r="Q35" s="35"/>
      <c r="R35" s="35"/>
      <c r="S35" s="35"/>
      <c r="T35" s="35"/>
      <c r="U35" s="35"/>
      <c r="V35" s="35"/>
      <c r="W35" s="35"/>
      <c r="X35" s="36">
        <f t="shared" si="0"/>
        <v>0</v>
      </c>
      <c r="Y35" s="37">
        <f t="shared" si="1"/>
        <v>349176</v>
      </c>
    </row>
    <row r="36" spans="1:25" x14ac:dyDescent="0.2">
      <c r="A36" s="29" t="s">
        <v>130</v>
      </c>
      <c r="B36" s="29" t="s">
        <v>158</v>
      </c>
      <c r="C36" s="30" t="s">
        <v>159</v>
      </c>
      <c r="D36" s="30">
        <v>2027</v>
      </c>
      <c r="E36" s="30" t="s">
        <v>39</v>
      </c>
      <c r="F36" s="31" t="s">
        <v>133</v>
      </c>
      <c r="G36" s="32">
        <v>0</v>
      </c>
      <c r="H36" s="33">
        <v>2622384</v>
      </c>
      <c r="I36" s="33">
        <v>2455983</v>
      </c>
      <c r="J36" s="33">
        <v>0</v>
      </c>
      <c r="K36" s="33">
        <v>188044</v>
      </c>
      <c r="L36" s="33">
        <v>30000</v>
      </c>
      <c r="M36" s="33">
        <v>90000</v>
      </c>
      <c r="N36" s="32">
        <v>466622</v>
      </c>
      <c r="O36" s="34" t="s">
        <v>75</v>
      </c>
      <c r="P36" s="35">
        <v>0</v>
      </c>
      <c r="Q36" s="35">
        <v>0</v>
      </c>
      <c r="R36" s="35">
        <v>37</v>
      </c>
      <c r="S36" s="35">
        <v>45</v>
      </c>
      <c r="T36" s="35">
        <v>30</v>
      </c>
      <c r="U36" s="35">
        <v>39</v>
      </c>
      <c r="V36" s="35">
        <v>0</v>
      </c>
      <c r="W36" s="35">
        <v>0</v>
      </c>
      <c r="X36" s="36">
        <f t="shared" si="0"/>
        <v>151</v>
      </c>
      <c r="Y36" s="37">
        <f t="shared" si="1"/>
        <v>5853033</v>
      </c>
    </row>
    <row r="37" spans="1:25" x14ac:dyDescent="0.2">
      <c r="A37" s="29" t="s">
        <v>44</v>
      </c>
      <c r="B37" s="29" t="s">
        <v>45</v>
      </c>
      <c r="C37" s="30" t="s">
        <v>46</v>
      </c>
      <c r="D37" s="30">
        <v>2027</v>
      </c>
      <c r="E37" s="30" t="s">
        <v>39</v>
      </c>
      <c r="F37" s="31" t="s">
        <v>40</v>
      </c>
      <c r="G37" s="32">
        <v>0</v>
      </c>
      <c r="H37" s="33">
        <v>0</v>
      </c>
      <c r="I37" s="33">
        <v>20427</v>
      </c>
      <c r="J37" s="33">
        <v>34513</v>
      </c>
      <c r="K37" s="33">
        <v>0</v>
      </c>
      <c r="L37" s="33">
        <v>0</v>
      </c>
      <c r="M37" s="33">
        <v>0</v>
      </c>
      <c r="N37" s="32">
        <v>2565</v>
      </c>
      <c r="O37" s="34" t="s">
        <v>40</v>
      </c>
      <c r="P37" s="35"/>
      <c r="Q37" s="35"/>
      <c r="R37" s="35"/>
      <c r="S37" s="35"/>
      <c r="T37" s="35"/>
      <c r="U37" s="35"/>
      <c r="V37" s="35"/>
      <c r="W37" s="35"/>
      <c r="X37" s="36">
        <f t="shared" si="0"/>
        <v>0</v>
      </c>
      <c r="Y37" s="37">
        <f t="shared" si="1"/>
        <v>57505</v>
      </c>
    </row>
    <row r="38" spans="1:25" x14ac:dyDescent="0.2">
      <c r="A38" s="29" t="s">
        <v>44</v>
      </c>
      <c r="B38" s="29" t="s">
        <v>93</v>
      </c>
      <c r="C38" s="30" t="s">
        <v>94</v>
      </c>
      <c r="D38" s="30">
        <v>2027</v>
      </c>
      <c r="E38" s="30" t="s">
        <v>39</v>
      </c>
      <c r="F38" s="31" t="s">
        <v>40</v>
      </c>
      <c r="G38" s="32">
        <v>0</v>
      </c>
      <c r="H38" s="33">
        <v>219552</v>
      </c>
      <c r="I38" s="33">
        <v>28138</v>
      </c>
      <c r="J38" s="33">
        <v>0</v>
      </c>
      <c r="K38" s="33">
        <v>0</v>
      </c>
      <c r="L38" s="33">
        <v>0</v>
      </c>
      <c r="M38" s="33">
        <v>0</v>
      </c>
      <c r="N38" s="32">
        <v>10075</v>
      </c>
      <c r="O38" s="34" t="s">
        <v>75</v>
      </c>
      <c r="P38" s="35">
        <v>0</v>
      </c>
      <c r="Q38" s="35">
        <v>0</v>
      </c>
      <c r="R38" s="35">
        <v>7</v>
      </c>
      <c r="S38" s="35">
        <v>4</v>
      </c>
      <c r="T38" s="35">
        <v>2</v>
      </c>
      <c r="U38" s="35">
        <v>0</v>
      </c>
      <c r="V38" s="35">
        <v>0</v>
      </c>
      <c r="W38" s="35">
        <v>0</v>
      </c>
      <c r="X38" s="36">
        <f t="shared" si="0"/>
        <v>13</v>
      </c>
      <c r="Y38" s="37">
        <f t="shared" si="1"/>
        <v>257765</v>
      </c>
    </row>
    <row r="39" spans="1:25" x14ac:dyDescent="0.2">
      <c r="A39" s="29" t="s">
        <v>88</v>
      </c>
      <c r="B39" s="29" t="s">
        <v>89</v>
      </c>
      <c r="C39" s="30" t="s">
        <v>90</v>
      </c>
      <c r="D39" s="30">
        <v>2027</v>
      </c>
      <c r="E39" s="30" t="s">
        <v>39</v>
      </c>
      <c r="F39" s="31" t="s">
        <v>40</v>
      </c>
      <c r="G39" s="32">
        <v>787875</v>
      </c>
      <c r="H39" s="33">
        <v>0</v>
      </c>
      <c r="I39" s="33">
        <v>226747</v>
      </c>
      <c r="J39" s="33">
        <v>0</v>
      </c>
      <c r="K39" s="33">
        <v>0</v>
      </c>
      <c r="L39" s="33">
        <v>0</v>
      </c>
      <c r="M39" s="33">
        <v>0</v>
      </c>
      <c r="N39" s="32">
        <v>63846</v>
      </c>
      <c r="O39" s="34" t="s">
        <v>40</v>
      </c>
      <c r="P39" s="35"/>
      <c r="Q39" s="35"/>
      <c r="R39" s="35"/>
      <c r="S39" s="35"/>
      <c r="T39" s="35"/>
      <c r="U39" s="35"/>
      <c r="V39" s="35"/>
      <c r="W39" s="35"/>
      <c r="X39" s="36">
        <f t="shared" si="0"/>
        <v>0</v>
      </c>
      <c r="Y39" s="37">
        <f t="shared" si="1"/>
        <v>1078468</v>
      </c>
    </row>
    <row r="40" spans="1:25" x14ac:dyDescent="0.2">
      <c r="A40" s="29" t="s">
        <v>139</v>
      </c>
      <c r="B40" s="29" t="s">
        <v>140</v>
      </c>
      <c r="C40" s="30" t="s">
        <v>141</v>
      </c>
      <c r="D40" s="30">
        <v>2027</v>
      </c>
      <c r="E40" s="30" t="s">
        <v>39</v>
      </c>
      <c r="F40" s="31" t="s">
        <v>40</v>
      </c>
      <c r="G40" s="32">
        <v>0</v>
      </c>
      <c r="H40" s="33">
        <v>153000</v>
      </c>
      <c r="I40" s="33">
        <v>35977</v>
      </c>
      <c r="J40" s="33">
        <v>0</v>
      </c>
      <c r="K40" s="33">
        <v>0</v>
      </c>
      <c r="L40" s="33">
        <v>0</v>
      </c>
      <c r="M40" s="33">
        <v>0</v>
      </c>
      <c r="N40" s="32">
        <v>8068</v>
      </c>
      <c r="O40" s="34" t="s">
        <v>75</v>
      </c>
      <c r="P40" s="35">
        <v>0</v>
      </c>
      <c r="Q40" s="35">
        <v>0</v>
      </c>
      <c r="R40" s="35">
        <v>4</v>
      </c>
      <c r="S40" s="35">
        <v>6</v>
      </c>
      <c r="T40" s="35">
        <v>0</v>
      </c>
      <c r="U40" s="35">
        <v>0</v>
      </c>
      <c r="V40" s="35">
        <v>0</v>
      </c>
      <c r="W40" s="35">
        <v>0</v>
      </c>
      <c r="X40" s="36">
        <f t="shared" si="0"/>
        <v>10</v>
      </c>
      <c r="Y40" s="37">
        <f t="shared" si="1"/>
        <v>197045</v>
      </c>
    </row>
    <row r="41" spans="1:25" x14ac:dyDescent="0.2">
      <c r="A41" s="29" t="s">
        <v>69</v>
      </c>
      <c r="B41" s="29" t="s">
        <v>70</v>
      </c>
      <c r="C41" s="30" t="s">
        <v>71</v>
      </c>
      <c r="D41" s="30">
        <v>2027</v>
      </c>
      <c r="E41" s="30" t="s">
        <v>39</v>
      </c>
      <c r="F41" s="31" t="s">
        <v>40</v>
      </c>
      <c r="G41" s="32">
        <v>0</v>
      </c>
      <c r="H41" s="33">
        <v>117336</v>
      </c>
      <c r="I41" s="33">
        <v>60493</v>
      </c>
      <c r="J41" s="33">
        <v>0</v>
      </c>
      <c r="K41" s="33">
        <v>0</v>
      </c>
      <c r="L41" s="33">
        <v>0</v>
      </c>
      <c r="M41" s="33">
        <v>0</v>
      </c>
      <c r="N41" s="32">
        <v>6282</v>
      </c>
      <c r="O41" s="34" t="s">
        <v>60</v>
      </c>
      <c r="P41" s="35">
        <v>0</v>
      </c>
      <c r="Q41" s="35">
        <v>0</v>
      </c>
      <c r="R41" s="35">
        <v>6</v>
      </c>
      <c r="S41" s="35">
        <v>2</v>
      </c>
      <c r="T41" s="35">
        <v>0</v>
      </c>
      <c r="U41" s="35">
        <v>2</v>
      </c>
      <c r="V41" s="35">
        <v>0</v>
      </c>
      <c r="W41" s="35">
        <v>0</v>
      </c>
      <c r="X41" s="36">
        <f t="shared" si="0"/>
        <v>10</v>
      </c>
      <c r="Y41" s="37">
        <f t="shared" si="1"/>
        <v>184111</v>
      </c>
    </row>
    <row r="42" spans="1:25" x14ac:dyDescent="0.2">
      <c r="A42" s="29" t="s">
        <v>69</v>
      </c>
      <c r="B42" s="29" t="s">
        <v>109</v>
      </c>
      <c r="C42" s="30" t="s">
        <v>110</v>
      </c>
      <c r="D42" s="30">
        <v>2027</v>
      </c>
      <c r="E42" s="30" t="s">
        <v>39</v>
      </c>
      <c r="F42" s="31" t="s">
        <v>40</v>
      </c>
      <c r="G42" s="32">
        <v>386044</v>
      </c>
      <c r="H42" s="33">
        <v>0</v>
      </c>
      <c r="I42" s="33">
        <v>75954</v>
      </c>
      <c r="J42" s="33">
        <v>0</v>
      </c>
      <c r="K42" s="33">
        <v>0</v>
      </c>
      <c r="L42" s="33">
        <v>0</v>
      </c>
      <c r="M42" s="33">
        <v>0</v>
      </c>
      <c r="N42" s="32">
        <v>16539</v>
      </c>
      <c r="O42" s="34" t="s">
        <v>40</v>
      </c>
      <c r="P42" s="35"/>
      <c r="Q42" s="35"/>
      <c r="R42" s="35"/>
      <c r="S42" s="35"/>
      <c r="T42" s="35"/>
      <c r="U42" s="35"/>
      <c r="V42" s="35"/>
      <c r="W42" s="35"/>
      <c r="X42" s="36">
        <f t="shared" si="0"/>
        <v>0</v>
      </c>
      <c r="Y42" s="37">
        <f t="shared" si="1"/>
        <v>478537</v>
      </c>
    </row>
    <row r="43" spans="1:25" x14ac:dyDescent="0.2">
      <c r="A43" s="29" t="s">
        <v>50</v>
      </c>
      <c r="B43" s="29" t="s">
        <v>51</v>
      </c>
      <c r="C43" s="30" t="s">
        <v>52</v>
      </c>
      <c r="D43" s="30">
        <v>2027</v>
      </c>
      <c r="E43" s="30" t="s">
        <v>53</v>
      </c>
      <c r="F43" s="31" t="s">
        <v>40</v>
      </c>
      <c r="G43" s="32">
        <v>0</v>
      </c>
      <c r="H43" s="33">
        <v>0</v>
      </c>
      <c r="I43" s="33">
        <v>80388</v>
      </c>
      <c r="J43" s="33">
        <v>0</v>
      </c>
      <c r="K43" s="33">
        <v>0</v>
      </c>
      <c r="L43" s="33">
        <v>0</v>
      </c>
      <c r="M43" s="33">
        <v>0</v>
      </c>
      <c r="N43" s="32">
        <v>0</v>
      </c>
      <c r="O43" s="34" t="s">
        <v>40</v>
      </c>
      <c r="P43" s="35"/>
      <c r="Q43" s="35"/>
      <c r="R43" s="35"/>
      <c r="S43" s="35"/>
      <c r="T43" s="35"/>
      <c r="U43" s="35"/>
      <c r="V43" s="35"/>
      <c r="W43" s="35"/>
      <c r="X43" s="36">
        <f t="shared" ref="X43:X74" si="2">SUM(P43:W43)</f>
        <v>0</v>
      </c>
      <c r="Y43" s="37">
        <f t="shared" ref="Y43:Y66" si="3">SUM(G43:N43)</f>
        <v>80388</v>
      </c>
    </row>
    <row r="44" spans="1:25" x14ac:dyDescent="0.2">
      <c r="A44" s="29" t="s">
        <v>50</v>
      </c>
      <c r="B44" s="29" t="s">
        <v>64</v>
      </c>
      <c r="C44" s="30" t="s">
        <v>65</v>
      </c>
      <c r="D44" s="30">
        <v>2027</v>
      </c>
      <c r="E44" s="30" t="s">
        <v>39</v>
      </c>
      <c r="F44" s="31" t="s">
        <v>40</v>
      </c>
      <c r="G44" s="32">
        <v>1216056</v>
      </c>
      <c r="H44" s="33">
        <v>0</v>
      </c>
      <c r="I44" s="33">
        <v>163393</v>
      </c>
      <c r="J44" s="33">
        <v>0</v>
      </c>
      <c r="K44" s="33">
        <v>0</v>
      </c>
      <c r="L44" s="33">
        <v>0</v>
      </c>
      <c r="M44" s="33">
        <v>0</v>
      </c>
      <c r="N44" s="32">
        <v>45939</v>
      </c>
      <c r="O44" s="34" t="s">
        <v>40</v>
      </c>
      <c r="P44" s="35"/>
      <c r="Q44" s="35"/>
      <c r="R44" s="35"/>
      <c r="S44" s="35"/>
      <c r="T44" s="35"/>
      <c r="U44" s="35"/>
      <c r="V44" s="35"/>
      <c r="W44" s="35"/>
      <c r="X44" s="36">
        <f t="shared" si="2"/>
        <v>0</v>
      </c>
      <c r="Y44" s="37">
        <f t="shared" si="3"/>
        <v>1425388</v>
      </c>
    </row>
    <row r="45" spans="1:25" x14ac:dyDescent="0.2">
      <c r="A45" s="29" t="s">
        <v>50</v>
      </c>
      <c r="B45" s="29" t="s">
        <v>137</v>
      </c>
      <c r="C45" s="30" t="s">
        <v>138</v>
      </c>
      <c r="D45" s="30">
        <v>2027</v>
      </c>
      <c r="E45" s="30" t="s">
        <v>39</v>
      </c>
      <c r="F45" s="31" t="s">
        <v>40</v>
      </c>
      <c r="G45" s="32">
        <v>0</v>
      </c>
      <c r="H45" s="33">
        <v>426540</v>
      </c>
      <c r="I45" s="33">
        <v>62360</v>
      </c>
      <c r="J45" s="33">
        <v>0</v>
      </c>
      <c r="K45" s="33">
        <v>0</v>
      </c>
      <c r="L45" s="33">
        <v>0</v>
      </c>
      <c r="M45" s="33">
        <v>0</v>
      </c>
      <c r="N45" s="32">
        <v>33204</v>
      </c>
      <c r="O45" s="34" t="s">
        <v>75</v>
      </c>
      <c r="P45" s="35">
        <v>1</v>
      </c>
      <c r="Q45" s="35">
        <v>0</v>
      </c>
      <c r="R45" s="35">
        <v>21</v>
      </c>
      <c r="S45" s="35">
        <v>4</v>
      </c>
      <c r="T45" s="35">
        <v>0</v>
      </c>
      <c r="U45" s="35">
        <v>0</v>
      </c>
      <c r="V45" s="35">
        <v>0</v>
      </c>
      <c r="W45" s="35">
        <v>0</v>
      </c>
      <c r="X45" s="36">
        <f t="shared" si="2"/>
        <v>26</v>
      </c>
      <c r="Y45" s="37">
        <f t="shared" si="3"/>
        <v>522104</v>
      </c>
    </row>
    <row r="46" spans="1:25" x14ac:dyDescent="0.2">
      <c r="A46" s="29" t="s">
        <v>99</v>
      </c>
      <c r="B46" s="29" t="s">
        <v>100</v>
      </c>
      <c r="C46" s="30" t="s">
        <v>101</v>
      </c>
      <c r="D46" s="30">
        <v>2027</v>
      </c>
      <c r="E46" s="30" t="s">
        <v>39</v>
      </c>
      <c r="F46" s="31" t="s">
        <v>40</v>
      </c>
      <c r="G46" s="32">
        <v>0</v>
      </c>
      <c r="H46" s="33">
        <v>0</v>
      </c>
      <c r="I46" s="33">
        <v>47577</v>
      </c>
      <c r="J46" s="33">
        <v>179624</v>
      </c>
      <c r="K46" s="33">
        <v>0</v>
      </c>
      <c r="L46" s="33">
        <v>0</v>
      </c>
      <c r="M46" s="33">
        <v>0</v>
      </c>
      <c r="N46" s="32">
        <v>8331</v>
      </c>
      <c r="O46" s="34" t="s">
        <v>40</v>
      </c>
      <c r="P46" s="35"/>
      <c r="Q46" s="35"/>
      <c r="R46" s="35"/>
      <c r="S46" s="35"/>
      <c r="T46" s="35"/>
      <c r="U46" s="35"/>
      <c r="V46" s="35"/>
      <c r="W46" s="35"/>
      <c r="X46" s="36">
        <f t="shared" si="2"/>
        <v>0</v>
      </c>
      <c r="Y46" s="37">
        <f t="shared" si="3"/>
        <v>235532</v>
      </c>
    </row>
    <row r="47" spans="1:25" x14ac:dyDescent="0.2">
      <c r="A47" s="29" t="s">
        <v>99</v>
      </c>
      <c r="B47" s="29" t="s">
        <v>105</v>
      </c>
      <c r="C47" s="30" t="s">
        <v>106</v>
      </c>
      <c r="D47" s="30">
        <v>2027</v>
      </c>
      <c r="E47" s="30" t="s">
        <v>39</v>
      </c>
      <c r="F47" s="31" t="s">
        <v>40</v>
      </c>
      <c r="G47" s="32">
        <v>65220</v>
      </c>
      <c r="H47" s="33">
        <v>0</v>
      </c>
      <c r="I47" s="33">
        <v>17978</v>
      </c>
      <c r="J47" s="33">
        <v>12426</v>
      </c>
      <c r="K47" s="33">
        <v>0</v>
      </c>
      <c r="L47" s="33">
        <v>0</v>
      </c>
      <c r="M47" s="33">
        <v>0</v>
      </c>
      <c r="N47" s="32">
        <v>3000</v>
      </c>
      <c r="O47" s="34" t="s">
        <v>40</v>
      </c>
      <c r="P47" s="35"/>
      <c r="Q47" s="35"/>
      <c r="R47" s="35"/>
      <c r="S47" s="35"/>
      <c r="T47" s="35"/>
      <c r="U47" s="35"/>
      <c r="V47" s="35"/>
      <c r="W47" s="35"/>
      <c r="X47" s="36">
        <f t="shared" si="2"/>
        <v>0</v>
      </c>
      <c r="Y47" s="37">
        <f t="shared" si="3"/>
        <v>98624</v>
      </c>
    </row>
    <row r="48" spans="1:25" x14ac:dyDescent="0.2">
      <c r="A48" s="29" t="s">
        <v>117</v>
      </c>
      <c r="B48" s="29" t="s">
        <v>118</v>
      </c>
      <c r="C48" s="30" t="s">
        <v>119</v>
      </c>
      <c r="D48" s="30">
        <v>2027</v>
      </c>
      <c r="E48" s="30" t="s">
        <v>39</v>
      </c>
      <c r="F48" s="31" t="s">
        <v>40</v>
      </c>
      <c r="G48" s="32">
        <v>0</v>
      </c>
      <c r="H48" s="33">
        <v>394836</v>
      </c>
      <c r="I48" s="33">
        <v>80505</v>
      </c>
      <c r="J48" s="33">
        <v>0</v>
      </c>
      <c r="K48" s="33">
        <v>0</v>
      </c>
      <c r="L48" s="33">
        <v>0</v>
      </c>
      <c r="M48" s="33">
        <v>0</v>
      </c>
      <c r="N48" s="32">
        <v>26515</v>
      </c>
      <c r="O48" s="34" t="s">
        <v>75</v>
      </c>
      <c r="P48" s="35">
        <v>0</v>
      </c>
      <c r="Q48" s="35">
        <v>0</v>
      </c>
      <c r="R48" s="35">
        <v>2</v>
      </c>
      <c r="S48" s="35">
        <v>7</v>
      </c>
      <c r="T48" s="35">
        <v>9</v>
      </c>
      <c r="U48" s="35">
        <v>0</v>
      </c>
      <c r="V48" s="35">
        <v>0</v>
      </c>
      <c r="W48" s="35">
        <v>0</v>
      </c>
      <c r="X48" s="36">
        <f t="shared" si="2"/>
        <v>18</v>
      </c>
      <c r="Y48" s="37">
        <f t="shared" si="3"/>
        <v>501856</v>
      </c>
    </row>
    <row r="49" spans="1:25" x14ac:dyDescent="0.2">
      <c r="A49" s="29" t="s">
        <v>82</v>
      </c>
      <c r="B49" s="29" t="s">
        <v>83</v>
      </c>
      <c r="C49" s="30" t="s">
        <v>84</v>
      </c>
      <c r="D49" s="30">
        <v>2027</v>
      </c>
      <c r="E49" s="30" t="s">
        <v>39</v>
      </c>
      <c r="F49" s="31" t="s">
        <v>40</v>
      </c>
      <c r="G49" s="32">
        <v>0</v>
      </c>
      <c r="H49" s="33">
        <v>214716</v>
      </c>
      <c r="I49" s="33">
        <v>61033</v>
      </c>
      <c r="J49" s="33">
        <v>0</v>
      </c>
      <c r="K49" s="33">
        <v>0</v>
      </c>
      <c r="L49" s="33">
        <v>0</v>
      </c>
      <c r="M49" s="33">
        <v>0</v>
      </c>
      <c r="N49" s="32">
        <v>8889</v>
      </c>
      <c r="O49" s="34" t="s">
        <v>75</v>
      </c>
      <c r="P49" s="35">
        <v>0</v>
      </c>
      <c r="Q49" s="35">
        <v>0</v>
      </c>
      <c r="R49" s="35">
        <v>14</v>
      </c>
      <c r="S49" s="35">
        <v>6</v>
      </c>
      <c r="T49" s="35">
        <v>0</v>
      </c>
      <c r="U49" s="35">
        <v>0</v>
      </c>
      <c r="V49" s="35">
        <v>0</v>
      </c>
      <c r="W49" s="35">
        <v>0</v>
      </c>
      <c r="X49" s="36">
        <f t="shared" si="2"/>
        <v>20</v>
      </c>
      <c r="Y49" s="37">
        <f t="shared" si="3"/>
        <v>284638</v>
      </c>
    </row>
    <row r="50" spans="1:25" x14ac:dyDescent="0.2">
      <c r="A50" s="29" t="s">
        <v>82</v>
      </c>
      <c r="B50" s="29" t="s">
        <v>125</v>
      </c>
      <c r="C50" s="30" t="s">
        <v>126</v>
      </c>
      <c r="D50" s="30">
        <v>2027</v>
      </c>
      <c r="E50" s="30" t="s">
        <v>39</v>
      </c>
      <c r="F50" s="31" t="s">
        <v>40</v>
      </c>
      <c r="G50" s="32">
        <v>0</v>
      </c>
      <c r="H50" s="33">
        <v>91968</v>
      </c>
      <c r="I50" s="33">
        <v>35891</v>
      </c>
      <c r="J50" s="33">
        <v>0</v>
      </c>
      <c r="K50" s="33">
        <v>0</v>
      </c>
      <c r="L50" s="33">
        <v>0</v>
      </c>
      <c r="M50" s="33">
        <v>0</v>
      </c>
      <c r="N50" s="32">
        <v>6697</v>
      </c>
      <c r="O50" s="34" t="s">
        <v>75</v>
      </c>
      <c r="P50" s="35">
        <v>0</v>
      </c>
      <c r="Q50" s="35">
        <v>0</v>
      </c>
      <c r="R50" s="35">
        <v>3</v>
      </c>
      <c r="S50" s="35">
        <v>5</v>
      </c>
      <c r="T50" s="35">
        <v>0</v>
      </c>
      <c r="U50" s="35">
        <v>0</v>
      </c>
      <c r="V50" s="35">
        <v>0</v>
      </c>
      <c r="W50" s="35">
        <v>0</v>
      </c>
      <c r="X50" s="36">
        <f t="shared" si="2"/>
        <v>8</v>
      </c>
      <c r="Y50" s="37">
        <f t="shared" si="3"/>
        <v>134556</v>
      </c>
    </row>
    <row r="51" spans="1:25" x14ac:dyDescent="0.2">
      <c r="A51" s="29" t="s">
        <v>82</v>
      </c>
      <c r="B51" s="29" t="s">
        <v>162</v>
      </c>
      <c r="C51" s="30" t="s">
        <v>163</v>
      </c>
      <c r="D51" s="30">
        <v>2027</v>
      </c>
      <c r="E51" s="30" t="s">
        <v>39</v>
      </c>
      <c r="F51" s="31" t="s">
        <v>40</v>
      </c>
      <c r="G51" s="32">
        <v>0</v>
      </c>
      <c r="H51" s="33">
        <v>58140</v>
      </c>
      <c r="I51" s="33">
        <v>29217</v>
      </c>
      <c r="J51" s="33">
        <v>0</v>
      </c>
      <c r="K51" s="33">
        <v>0</v>
      </c>
      <c r="L51" s="33">
        <v>0</v>
      </c>
      <c r="M51" s="33">
        <v>0</v>
      </c>
      <c r="N51" s="32">
        <v>6530</v>
      </c>
      <c r="O51" s="34" t="s">
        <v>75</v>
      </c>
      <c r="P51" s="35">
        <v>0</v>
      </c>
      <c r="Q51" s="35">
        <v>0</v>
      </c>
      <c r="R51" s="35">
        <v>3</v>
      </c>
      <c r="S51" s="35">
        <v>1</v>
      </c>
      <c r="T51" s="35">
        <v>1</v>
      </c>
      <c r="U51" s="35">
        <v>0</v>
      </c>
      <c r="V51" s="35">
        <v>0</v>
      </c>
      <c r="W51" s="35">
        <v>0</v>
      </c>
      <c r="X51" s="36">
        <f t="shared" si="2"/>
        <v>5</v>
      </c>
      <c r="Y51" s="37">
        <f t="shared" si="3"/>
        <v>93887</v>
      </c>
    </row>
    <row r="52" spans="1:25" x14ac:dyDescent="0.2">
      <c r="A52" s="29" t="s">
        <v>111</v>
      </c>
      <c r="B52" s="29" t="s">
        <v>112</v>
      </c>
      <c r="C52" s="30" t="s">
        <v>113</v>
      </c>
      <c r="D52" s="30">
        <v>2027</v>
      </c>
      <c r="E52" s="30" t="s">
        <v>53</v>
      </c>
      <c r="F52" s="31" t="s">
        <v>40</v>
      </c>
      <c r="G52" s="32">
        <v>0</v>
      </c>
      <c r="H52" s="33">
        <v>0</v>
      </c>
      <c r="I52" s="33">
        <v>630969</v>
      </c>
      <c r="J52" s="33">
        <v>0</v>
      </c>
      <c r="K52" s="33">
        <v>0</v>
      </c>
      <c r="L52" s="33">
        <v>0</v>
      </c>
      <c r="M52" s="33">
        <v>0</v>
      </c>
      <c r="N52" s="32">
        <v>56156</v>
      </c>
      <c r="O52" s="34" t="s">
        <v>40</v>
      </c>
      <c r="P52" s="35"/>
      <c r="Q52" s="35"/>
      <c r="R52" s="35"/>
      <c r="S52" s="35"/>
      <c r="T52" s="35"/>
      <c r="U52" s="35"/>
      <c r="V52" s="35"/>
      <c r="W52" s="35"/>
      <c r="X52" s="36">
        <f t="shared" si="2"/>
        <v>0</v>
      </c>
      <c r="Y52" s="37">
        <f t="shared" si="3"/>
        <v>687125</v>
      </c>
    </row>
    <row r="53" spans="1:25" x14ac:dyDescent="0.2">
      <c r="A53" s="29" t="s">
        <v>111</v>
      </c>
      <c r="B53" s="29" t="s">
        <v>146</v>
      </c>
      <c r="C53" s="30" t="s">
        <v>147</v>
      </c>
      <c r="D53" s="30">
        <v>2027</v>
      </c>
      <c r="E53" s="30" t="s">
        <v>53</v>
      </c>
      <c r="F53" s="31" t="s">
        <v>40</v>
      </c>
      <c r="G53" s="32">
        <v>0</v>
      </c>
      <c r="H53" s="33">
        <v>0</v>
      </c>
      <c r="I53" s="33">
        <v>523545</v>
      </c>
      <c r="J53" s="33">
        <v>0</v>
      </c>
      <c r="K53" s="33">
        <v>0</v>
      </c>
      <c r="L53" s="33">
        <v>0</v>
      </c>
      <c r="M53" s="33">
        <v>0</v>
      </c>
      <c r="N53" s="32">
        <v>47241</v>
      </c>
      <c r="O53" s="34" t="s">
        <v>40</v>
      </c>
      <c r="P53" s="35"/>
      <c r="Q53" s="35"/>
      <c r="R53" s="35"/>
      <c r="S53" s="35"/>
      <c r="T53" s="35"/>
      <c r="U53" s="35"/>
      <c r="V53" s="35"/>
      <c r="W53" s="35"/>
      <c r="X53" s="36">
        <f t="shared" si="2"/>
        <v>0</v>
      </c>
      <c r="Y53" s="37">
        <f t="shared" si="3"/>
        <v>570786</v>
      </c>
    </row>
    <row r="54" spans="1:25" x14ac:dyDescent="0.2">
      <c r="A54" s="29" t="s">
        <v>61</v>
      </c>
      <c r="B54" s="29" t="s">
        <v>62</v>
      </c>
      <c r="C54" s="30" t="s">
        <v>63</v>
      </c>
      <c r="D54" s="30">
        <v>2027</v>
      </c>
      <c r="E54" s="30" t="s">
        <v>39</v>
      </c>
      <c r="F54" s="31" t="s">
        <v>40</v>
      </c>
      <c r="G54" s="32">
        <v>0</v>
      </c>
      <c r="H54" s="33">
        <v>514200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2">
        <v>19865</v>
      </c>
      <c r="O54" s="34" t="s">
        <v>60</v>
      </c>
      <c r="P54" s="35">
        <v>0</v>
      </c>
      <c r="Q54" s="35">
        <v>0</v>
      </c>
      <c r="R54" s="35">
        <v>32</v>
      </c>
      <c r="S54" s="35">
        <v>3</v>
      </c>
      <c r="T54" s="35">
        <v>0</v>
      </c>
      <c r="U54" s="35">
        <v>0</v>
      </c>
      <c r="V54" s="35">
        <v>0</v>
      </c>
      <c r="W54" s="35">
        <v>0</v>
      </c>
      <c r="X54" s="36">
        <f t="shared" si="2"/>
        <v>35</v>
      </c>
      <c r="Y54" s="37">
        <f t="shared" si="3"/>
        <v>534065</v>
      </c>
    </row>
    <row r="55" spans="1:25" x14ac:dyDescent="0.2">
      <c r="A55" s="29" t="s">
        <v>114</v>
      </c>
      <c r="B55" s="29" t="s">
        <v>115</v>
      </c>
      <c r="C55" s="30" t="s">
        <v>116</v>
      </c>
      <c r="D55" s="30">
        <v>2027</v>
      </c>
      <c r="E55" s="30" t="s">
        <v>39</v>
      </c>
      <c r="F55" s="31" t="s">
        <v>40</v>
      </c>
      <c r="G55" s="32">
        <v>0</v>
      </c>
      <c r="H55" s="33">
        <v>239328</v>
      </c>
      <c r="I55" s="33">
        <v>129075</v>
      </c>
      <c r="J55" s="33">
        <v>0</v>
      </c>
      <c r="K55" s="33">
        <v>0</v>
      </c>
      <c r="L55" s="33">
        <v>0</v>
      </c>
      <c r="M55" s="33">
        <v>0</v>
      </c>
      <c r="N55" s="32">
        <v>29300</v>
      </c>
      <c r="O55" s="34" t="s">
        <v>60</v>
      </c>
      <c r="P55" s="35">
        <v>0</v>
      </c>
      <c r="Q55" s="35">
        <v>0</v>
      </c>
      <c r="R55" s="35">
        <v>0</v>
      </c>
      <c r="S55" s="35">
        <v>6</v>
      </c>
      <c r="T55" s="35">
        <v>7</v>
      </c>
      <c r="U55" s="35">
        <v>0</v>
      </c>
      <c r="V55" s="35">
        <v>0</v>
      </c>
      <c r="W55" s="35">
        <v>0</v>
      </c>
      <c r="X55" s="36">
        <f t="shared" si="2"/>
        <v>13</v>
      </c>
      <c r="Y55" s="37">
        <f t="shared" si="3"/>
        <v>397703</v>
      </c>
    </row>
    <row r="56" spans="1:25" x14ac:dyDescent="0.2">
      <c r="A56" s="29" t="s">
        <v>114</v>
      </c>
      <c r="B56" s="29" t="s">
        <v>127</v>
      </c>
      <c r="C56" s="30" t="s">
        <v>128</v>
      </c>
      <c r="D56" s="30">
        <v>2027</v>
      </c>
      <c r="E56" s="30" t="s">
        <v>129</v>
      </c>
      <c r="F56" s="31" t="s">
        <v>40</v>
      </c>
      <c r="G56" s="32">
        <v>36000</v>
      </c>
      <c r="H56" s="33">
        <v>406248</v>
      </c>
      <c r="I56" s="33">
        <v>270190</v>
      </c>
      <c r="J56" s="33">
        <v>5850</v>
      </c>
      <c r="K56" s="33">
        <v>0</v>
      </c>
      <c r="L56" s="33">
        <v>0</v>
      </c>
      <c r="M56" s="33">
        <v>0</v>
      </c>
      <c r="N56" s="32">
        <v>58429</v>
      </c>
      <c r="O56" s="34" t="s">
        <v>60</v>
      </c>
      <c r="P56" s="35">
        <v>0</v>
      </c>
      <c r="Q56" s="35">
        <v>0</v>
      </c>
      <c r="R56" s="35">
        <v>22</v>
      </c>
      <c r="S56" s="35">
        <v>8</v>
      </c>
      <c r="T56" s="35">
        <v>0</v>
      </c>
      <c r="U56" s="35">
        <v>0</v>
      </c>
      <c r="V56" s="35">
        <v>0</v>
      </c>
      <c r="W56" s="35">
        <v>0</v>
      </c>
      <c r="X56" s="36">
        <f t="shared" si="2"/>
        <v>30</v>
      </c>
      <c r="Y56" s="37">
        <f t="shared" si="3"/>
        <v>776717</v>
      </c>
    </row>
    <row r="57" spans="1:25" x14ac:dyDescent="0.2">
      <c r="A57" s="29"/>
      <c r="B57" s="29"/>
      <c r="C57" s="30"/>
      <c r="D57" s="30"/>
      <c r="E57" s="30"/>
      <c r="F57" s="31"/>
      <c r="G57" s="32"/>
      <c r="H57" s="33"/>
      <c r="I57" s="33"/>
      <c r="J57" s="33"/>
      <c r="K57" s="33"/>
      <c r="L57" s="33"/>
      <c r="M57" s="33"/>
      <c r="N57" s="32"/>
      <c r="O57" s="34"/>
      <c r="P57" s="35"/>
      <c r="Q57" s="35"/>
      <c r="R57" s="35"/>
      <c r="S57" s="35"/>
      <c r="T57" s="35"/>
      <c r="U57" s="35"/>
      <c r="V57" s="35"/>
      <c r="W57" s="35"/>
      <c r="X57" s="36">
        <f t="shared" si="2"/>
        <v>0</v>
      </c>
      <c r="Y57" s="37">
        <f t="shared" si="3"/>
        <v>0</v>
      </c>
    </row>
    <row r="58" spans="1:25" x14ac:dyDescent="0.2">
      <c r="A58" s="29"/>
      <c r="B58" s="29"/>
      <c r="C58" s="30"/>
      <c r="D58" s="30"/>
      <c r="E58" s="30"/>
      <c r="F58" s="31"/>
      <c r="G58" s="32"/>
      <c r="H58" s="33"/>
      <c r="I58" s="33"/>
      <c r="J58" s="33"/>
      <c r="K58" s="33"/>
      <c r="L58" s="33"/>
      <c r="M58" s="33"/>
      <c r="N58" s="32"/>
      <c r="O58" s="34"/>
      <c r="P58" s="35"/>
      <c r="Q58" s="35"/>
      <c r="R58" s="35"/>
      <c r="S58" s="35"/>
      <c r="T58" s="35"/>
      <c r="U58" s="35"/>
      <c r="V58" s="35"/>
      <c r="W58" s="35"/>
      <c r="X58" s="36">
        <f t="shared" si="2"/>
        <v>0</v>
      </c>
      <c r="Y58" s="37">
        <f t="shared" si="3"/>
        <v>0</v>
      </c>
    </row>
    <row r="59" spans="1:25" x14ac:dyDescent="0.2">
      <c r="A59" s="29"/>
      <c r="B59" s="29"/>
      <c r="C59" s="30"/>
      <c r="D59" s="30"/>
      <c r="E59" s="30"/>
      <c r="F59" s="31"/>
      <c r="G59" s="32"/>
      <c r="H59" s="33"/>
      <c r="I59" s="33"/>
      <c r="J59" s="33"/>
      <c r="K59" s="33"/>
      <c r="L59" s="33"/>
      <c r="M59" s="33"/>
      <c r="N59" s="32"/>
      <c r="O59" s="34"/>
      <c r="P59" s="35"/>
      <c r="Q59" s="35"/>
      <c r="R59" s="35"/>
      <c r="S59" s="35"/>
      <c r="T59" s="35"/>
      <c r="U59" s="35"/>
      <c r="V59" s="35"/>
      <c r="W59" s="35"/>
      <c r="X59" s="36">
        <f t="shared" si="2"/>
        <v>0</v>
      </c>
      <c r="Y59" s="37">
        <f t="shared" si="3"/>
        <v>0</v>
      </c>
    </row>
    <row r="60" spans="1:25" x14ac:dyDescent="0.2">
      <c r="A60" s="29"/>
      <c r="B60" s="29"/>
      <c r="C60" s="30"/>
      <c r="D60" s="30"/>
      <c r="E60" s="30"/>
      <c r="F60" s="31"/>
      <c r="G60" s="32"/>
      <c r="H60" s="33"/>
      <c r="I60" s="33"/>
      <c r="J60" s="33"/>
      <c r="K60" s="33"/>
      <c r="L60" s="33"/>
      <c r="M60" s="33"/>
      <c r="N60" s="32"/>
      <c r="O60" s="34"/>
      <c r="P60" s="35"/>
      <c r="Q60" s="35"/>
      <c r="R60" s="35"/>
      <c r="S60" s="35"/>
      <c r="T60" s="35"/>
      <c r="U60" s="35"/>
      <c r="V60" s="35"/>
      <c r="W60" s="35"/>
      <c r="X60" s="36">
        <f t="shared" si="2"/>
        <v>0</v>
      </c>
      <c r="Y60" s="37">
        <f t="shared" si="3"/>
        <v>0</v>
      </c>
    </row>
    <row r="61" spans="1:25" x14ac:dyDescent="0.2">
      <c r="A61" s="29"/>
      <c r="B61" s="29"/>
      <c r="C61" s="30"/>
      <c r="D61" s="30"/>
      <c r="E61" s="30"/>
      <c r="F61" s="31"/>
      <c r="G61" s="32"/>
      <c r="H61" s="33"/>
      <c r="I61" s="33"/>
      <c r="J61" s="33"/>
      <c r="K61" s="33"/>
      <c r="L61" s="33"/>
      <c r="M61" s="33"/>
      <c r="N61" s="32"/>
      <c r="O61" s="34"/>
      <c r="P61" s="35"/>
      <c r="Q61" s="35"/>
      <c r="R61" s="35"/>
      <c r="S61" s="35"/>
      <c r="T61" s="35"/>
      <c r="U61" s="35"/>
      <c r="V61" s="35"/>
      <c r="W61" s="35"/>
      <c r="X61" s="36">
        <f t="shared" si="2"/>
        <v>0</v>
      </c>
      <c r="Y61" s="37">
        <f t="shared" si="3"/>
        <v>0</v>
      </c>
    </row>
    <row r="62" spans="1:25" x14ac:dyDescent="0.2">
      <c r="A62" s="29"/>
      <c r="B62" s="29"/>
      <c r="C62" s="30"/>
      <c r="D62" s="30"/>
      <c r="E62" s="30"/>
      <c r="F62" s="31"/>
      <c r="G62" s="32"/>
      <c r="H62" s="33"/>
      <c r="I62" s="33"/>
      <c r="J62" s="33"/>
      <c r="K62" s="33"/>
      <c r="L62" s="33"/>
      <c r="M62" s="33"/>
      <c r="N62" s="32"/>
      <c r="O62" s="34"/>
      <c r="P62" s="35"/>
      <c r="Q62" s="35"/>
      <c r="R62" s="35"/>
      <c r="S62" s="35"/>
      <c r="T62" s="35"/>
      <c r="U62" s="35"/>
      <c r="V62" s="35"/>
      <c r="W62" s="35"/>
      <c r="X62" s="36">
        <f t="shared" si="2"/>
        <v>0</v>
      </c>
      <c r="Y62" s="37">
        <f t="shared" si="3"/>
        <v>0</v>
      </c>
    </row>
    <row r="63" spans="1:25" x14ac:dyDescent="0.2">
      <c r="A63" s="29"/>
      <c r="B63" s="29"/>
      <c r="C63" s="30"/>
      <c r="D63" s="30"/>
      <c r="E63" s="30"/>
      <c r="F63" s="31"/>
      <c r="G63" s="32"/>
      <c r="H63" s="33"/>
      <c r="I63" s="33"/>
      <c r="J63" s="33"/>
      <c r="K63" s="33"/>
      <c r="L63" s="33"/>
      <c r="M63" s="33"/>
      <c r="N63" s="32"/>
      <c r="O63" s="34"/>
      <c r="P63" s="35"/>
      <c r="Q63" s="35"/>
      <c r="R63" s="35"/>
      <c r="S63" s="35"/>
      <c r="T63" s="35"/>
      <c r="U63" s="35"/>
      <c r="V63" s="35"/>
      <c r="W63" s="35"/>
      <c r="X63" s="36">
        <f t="shared" si="2"/>
        <v>0</v>
      </c>
      <c r="Y63" s="37">
        <f t="shared" si="3"/>
        <v>0</v>
      </c>
    </row>
    <row r="64" spans="1:25" x14ac:dyDescent="0.2">
      <c r="A64" s="29"/>
      <c r="B64" s="29"/>
      <c r="C64" s="30"/>
      <c r="D64" s="30"/>
      <c r="E64" s="30"/>
      <c r="F64" s="31"/>
      <c r="G64" s="32"/>
      <c r="H64" s="33"/>
      <c r="I64" s="33"/>
      <c r="J64" s="33"/>
      <c r="K64" s="33"/>
      <c r="L64" s="33"/>
      <c r="M64" s="33"/>
      <c r="N64" s="32"/>
      <c r="O64" s="34"/>
      <c r="P64" s="35"/>
      <c r="Q64" s="35"/>
      <c r="R64" s="35"/>
      <c r="S64" s="35"/>
      <c r="T64" s="35"/>
      <c r="U64" s="35"/>
      <c r="V64" s="35"/>
      <c r="W64" s="35"/>
      <c r="X64" s="36">
        <f t="shared" si="2"/>
        <v>0</v>
      </c>
      <c r="Y64" s="37">
        <f t="shared" si="3"/>
        <v>0</v>
      </c>
    </row>
    <row r="65" spans="1:25" x14ac:dyDescent="0.2">
      <c r="A65" s="29"/>
      <c r="B65" s="29"/>
      <c r="C65" s="30"/>
      <c r="D65" s="30"/>
      <c r="E65" s="30"/>
      <c r="F65" s="31"/>
      <c r="G65" s="32"/>
      <c r="H65" s="33"/>
      <c r="I65" s="33"/>
      <c r="J65" s="33"/>
      <c r="K65" s="33"/>
      <c r="L65" s="33"/>
      <c r="M65" s="33"/>
      <c r="N65" s="32"/>
      <c r="O65" s="34"/>
      <c r="P65" s="35"/>
      <c r="Q65" s="35"/>
      <c r="R65" s="35"/>
      <c r="S65" s="35"/>
      <c r="T65" s="35"/>
      <c r="U65" s="35"/>
      <c r="V65" s="35"/>
      <c r="W65" s="35"/>
      <c r="X65" s="36">
        <f t="shared" si="2"/>
        <v>0</v>
      </c>
      <c r="Y65" s="37">
        <f t="shared" si="3"/>
        <v>0</v>
      </c>
    </row>
    <row r="66" spans="1:25" x14ac:dyDescent="0.2">
      <c r="A66" s="29"/>
      <c r="B66" s="29"/>
      <c r="C66" s="30"/>
      <c r="D66" s="30"/>
      <c r="E66" s="30"/>
      <c r="F66" s="31"/>
      <c r="G66" s="32"/>
      <c r="H66" s="33"/>
      <c r="I66" s="33"/>
      <c r="J66" s="33"/>
      <c r="K66" s="33"/>
      <c r="L66" s="33"/>
      <c r="M66" s="33"/>
      <c r="N66" s="32"/>
      <c r="O66" s="34"/>
      <c r="P66" s="35"/>
      <c r="Q66" s="35"/>
      <c r="R66" s="35"/>
      <c r="S66" s="35"/>
      <c r="T66" s="35"/>
      <c r="U66" s="35"/>
      <c r="V66" s="35"/>
      <c r="W66" s="35"/>
      <c r="X66" s="36">
        <f t="shared" si="2"/>
        <v>0</v>
      </c>
      <c r="Y66" s="37">
        <f t="shared" si="3"/>
        <v>0</v>
      </c>
    </row>
  </sheetData>
  <autoFilter ref="A10:Y10" xr:uid="{388012D5-6AFA-4922-A694-0EF3F69AE08E}">
    <sortState xmlns:xlrd2="http://schemas.microsoft.com/office/spreadsheetml/2017/richdata2" ref="A11:Y66">
      <sortCondition ref="A10:A66"/>
    </sortState>
  </autoFilter>
  <sortState xmlns:xlrd2="http://schemas.microsoft.com/office/spreadsheetml/2017/richdata2" ref="A11:Y58">
    <sortCondition ref="A11:A58"/>
    <sortCondition ref="B11:B58"/>
  </sortState>
  <conditionalFormatting sqref="D11:D66">
    <cfRule type="expression" dxfId="2" priority="3">
      <formula>OR($D11&gt;2027,AND($D11&lt;2027,$D11&lt;&gt;""))</formula>
    </cfRule>
  </conditionalFormatting>
  <conditionalFormatting sqref="Y11:Y66">
    <cfRule type="expression" dxfId="1" priority="1">
      <formula>#REF!&lt;0</formula>
    </cfRule>
    <cfRule type="cellIs" dxfId="0" priority="2" operator="lessThan">
      <formula>0</formula>
    </cfRule>
  </conditionalFormatting>
  <dataValidations count="3">
    <dataValidation type="list" allowBlank="1" showInputMessage="1" showErrorMessage="1" sqref="O11:O66" xr:uid="{787EAB82-F4FA-4A98-B440-166B7E9FFFAF}">
      <formula1>"FMR, Actual Rent"</formula1>
    </dataValidation>
    <dataValidation type="list" allowBlank="1" showInputMessage="1" showErrorMessage="1" sqref="F11:F66" xr:uid="{C65179BD-7B87-4DC2-9E59-E204FF9B8640}">
      <formula1>"DV, YHDP"</formula1>
    </dataValidation>
    <dataValidation allowBlank="1" showErrorMessage="1" sqref="A10:Y10" xr:uid="{9038ED29-56DB-4AC2-A5C7-E2D78B9E996E}"/>
  </dataValidations>
  <pageMargins left="0.5" right="0.5" top="0.25" bottom="0.4" header="0.3" footer="0.15"/>
  <pageSetup fitToWidth="2" fitToHeight="10" orientation="landscape" r:id="rId1"/>
  <headerFooter>
    <oddFooter>&amp;L&amp;L &amp;B&amp;F&amp;R&amp;R &amp;B6/22/2026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10f01f9-2a01-4792-aee1-b4de82774b38" xsi:nil="true"/>
    <lcf76f155ced4ddcb4097134ff3c332f xmlns="f4048ec6-96a3-4471-8680-564d5fb1fe8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5591EEB806504FA4D4ED075762DD1F" ma:contentTypeVersion="13" ma:contentTypeDescription="Create a new document." ma:contentTypeScope="" ma:versionID="281b6d95e3dd49f98816e5aeb3c34068">
  <xsd:schema xmlns:xsd="http://www.w3.org/2001/XMLSchema" xmlns:xs="http://www.w3.org/2001/XMLSchema" xmlns:p="http://schemas.microsoft.com/office/2006/metadata/properties" xmlns:ns2="f4048ec6-96a3-4471-8680-564d5fb1fe8c" xmlns:ns3="410f01f9-2a01-4792-aee1-b4de82774b38" targetNamespace="http://schemas.microsoft.com/office/2006/metadata/properties" ma:root="true" ma:fieldsID="87c53157f0012722e84784ffa7a02a82" ns2:_="" ns3:_="">
    <xsd:import namespace="f4048ec6-96a3-4471-8680-564d5fb1fe8c"/>
    <xsd:import namespace="410f01f9-2a01-4792-aee1-b4de82774b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048ec6-96a3-4471-8680-564d5fb1fe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40d6766-8f40-4e77-9fe3-fc7a05c332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0f01f9-2a01-4792-aee1-b4de82774b3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4b2b88c-06a2-4950-9393-d8f574d9a52c}" ma:internalName="TaxCatchAll" ma:showField="CatchAllData" ma:web="410f01f9-2a01-4792-aee1-b4de82774b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A54D42-ABD8-44C0-9BD2-FD736CDB82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BD2D8E-2F97-4326-BEA7-625135179F28}">
  <ds:schemaRefs>
    <ds:schemaRef ds:uri="http://purl.org/dc/elements/1.1/"/>
    <ds:schemaRef ds:uri="f4048ec6-96a3-4471-8680-564d5fb1fe8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410f01f9-2a01-4792-aee1-b4de82774b38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41E2657-967B-4D85-96F0-17A71E5867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048ec6-96a3-4471-8680-564d5fb1fe8c"/>
    <ds:schemaRef ds:uri="410f01f9-2a01-4792-aee1-b4de82774b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 2026 GIW</vt:lpstr>
      <vt:lpstr>'FY 2026 GIW'!Print_Titles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Roger A</dc:creator>
  <cp:lastModifiedBy>Leigh Howard</cp:lastModifiedBy>
  <dcterms:created xsi:type="dcterms:W3CDTF">2026-06-17T19:56:08Z</dcterms:created>
  <dcterms:modified xsi:type="dcterms:W3CDTF">2026-07-21T01:01:27Z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0x010100A15591EEB806504FA4D4ED075762DD1F</vt:lpwstr>
  </property>
  <property fmtid="{D5CDD505-2E9C-101B-9397-08002B2CF9AE}" pid="3" name="MediaServiceImageTags">
    <vt:lpwstr/>
  </property>
</Properties>
</file>