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tmahousing.sharepoint.com/sites/Shared/Shared Documents/ALL/BoS2026/GIW/West/"/>
    </mc:Choice>
  </mc:AlternateContent>
  <xr:revisionPtr revIDLastSave="8" documentId="13_ncr:1_{6AF26C14-3F90-4C5D-B8B7-55AEC5612A75}" xr6:coauthVersionLast="47" xr6:coauthVersionMax="47" xr10:uidLastSave="{DB7B62B8-9E2F-4A46-BE72-C7D83B6E3D1E}"/>
  <bookViews>
    <workbookView xWindow="38400" yWindow="600" windowWidth="38400" windowHeight="20960" xr2:uid="{1C4B56A5-C9FA-4819-AB27-C75220538C2E}"/>
  </bookViews>
  <sheets>
    <sheet name="FY 2026 GIW" sheetId="1" r:id="rId1"/>
  </sheets>
  <definedNames>
    <definedName name="_xlnm._FilterDatabase" localSheetId="0" hidden="1">'FY 2026 GIW'!$A$10:$Y$10</definedName>
    <definedName name="_xlnm.Print_Titles" localSheetId="0">'FY 2026 GIW'!$9:$10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Y81" i="1" l="1"/>
  <c r="X81" i="1"/>
  <c r="Y80" i="1"/>
  <c r="X80" i="1"/>
  <c r="Y79" i="1"/>
  <c r="X79" i="1"/>
  <c r="Y78" i="1"/>
  <c r="X78" i="1"/>
  <c r="Y77" i="1"/>
  <c r="X77" i="1"/>
  <c r="Y76" i="1"/>
  <c r="X76" i="1"/>
  <c r="Y75" i="1"/>
  <c r="X75" i="1"/>
  <c r="Y74" i="1"/>
  <c r="X74" i="1"/>
  <c r="Y73" i="1"/>
  <c r="X73" i="1"/>
  <c r="Y72" i="1"/>
  <c r="X72" i="1"/>
  <c r="Y59" i="1"/>
  <c r="X59" i="1"/>
  <c r="Y42" i="1"/>
  <c r="X42" i="1"/>
  <c r="Y31" i="1"/>
  <c r="X31" i="1"/>
  <c r="Y58" i="1"/>
  <c r="X58" i="1"/>
  <c r="Y32" i="1"/>
  <c r="X32" i="1"/>
  <c r="Y62" i="1"/>
  <c r="X62" i="1"/>
  <c r="Y71" i="1"/>
  <c r="X71" i="1"/>
  <c r="Y70" i="1"/>
  <c r="X70" i="1"/>
  <c r="Y69" i="1"/>
  <c r="X69" i="1"/>
  <c r="Y68" i="1"/>
  <c r="X68" i="1"/>
  <c r="Y40" i="1"/>
  <c r="X40" i="1"/>
  <c r="Y39" i="1"/>
  <c r="X39" i="1"/>
  <c r="Y38" i="1"/>
  <c r="X38" i="1"/>
  <c r="Y30" i="1"/>
  <c r="X30" i="1"/>
  <c r="Y57" i="1"/>
  <c r="X57" i="1"/>
  <c r="Y61" i="1"/>
  <c r="X61" i="1"/>
  <c r="Y41" i="1"/>
  <c r="X41" i="1"/>
  <c r="Y21" i="1"/>
  <c r="X21" i="1"/>
  <c r="Y54" i="1"/>
  <c r="X54" i="1"/>
  <c r="Y65" i="1"/>
  <c r="X65" i="1"/>
  <c r="Y46" i="1"/>
  <c r="X46" i="1"/>
  <c r="Y27" i="1"/>
  <c r="X27" i="1"/>
  <c r="Y55" i="1"/>
  <c r="X55" i="1"/>
  <c r="Y64" i="1"/>
  <c r="X64" i="1"/>
  <c r="Y13" i="1"/>
  <c r="X13" i="1"/>
  <c r="Y53" i="1"/>
  <c r="X53" i="1"/>
  <c r="Y52" i="1"/>
  <c r="X52" i="1"/>
  <c r="Y12" i="1"/>
  <c r="X12" i="1"/>
  <c r="Y26" i="1"/>
  <c r="X26" i="1"/>
  <c r="Y45" i="1"/>
  <c r="X45" i="1"/>
  <c r="Y67" i="1"/>
  <c r="X67" i="1"/>
  <c r="Y48" i="1"/>
  <c r="X48" i="1"/>
  <c r="Y37" i="1"/>
  <c r="X37" i="1"/>
  <c r="Y44" i="1"/>
  <c r="X44" i="1"/>
  <c r="Y60" i="1"/>
  <c r="X60" i="1"/>
  <c r="Y24" i="1"/>
  <c r="X24" i="1"/>
  <c r="Y25" i="1"/>
  <c r="X25" i="1"/>
  <c r="Y36" i="1"/>
  <c r="X36" i="1"/>
  <c r="Y47" i="1"/>
  <c r="X47" i="1"/>
  <c r="Y56" i="1"/>
  <c r="X56" i="1"/>
  <c r="Y35" i="1"/>
  <c r="X35" i="1"/>
  <c r="Y19" i="1"/>
  <c r="X19" i="1"/>
  <c r="Y16" i="1"/>
  <c r="X16" i="1"/>
  <c r="Y18" i="1"/>
  <c r="X18" i="1"/>
  <c r="Y51" i="1"/>
  <c r="X51" i="1"/>
  <c r="Y20" i="1"/>
  <c r="X20" i="1"/>
  <c r="Y50" i="1"/>
  <c r="X50" i="1"/>
  <c r="Y15" i="1"/>
  <c r="X15" i="1"/>
  <c r="Y17" i="1"/>
  <c r="X17" i="1"/>
  <c r="Y34" i="1"/>
  <c r="X34" i="1"/>
  <c r="Y33" i="1"/>
  <c r="X33" i="1"/>
  <c r="Y14" i="1"/>
  <c r="X14" i="1"/>
  <c r="Y49" i="1"/>
  <c r="X49" i="1"/>
  <c r="Y29" i="1"/>
  <c r="X29" i="1"/>
  <c r="Y43" i="1"/>
  <c r="X43" i="1"/>
  <c r="Y28" i="1"/>
  <c r="X28" i="1"/>
  <c r="Y23" i="1"/>
  <c r="X23" i="1"/>
  <c r="Y22" i="1"/>
  <c r="X22" i="1"/>
  <c r="Y66" i="1"/>
  <c r="X66" i="1"/>
  <c r="Y63" i="1"/>
  <c r="X63" i="1"/>
  <c r="Y11" i="1"/>
  <c r="X11" i="1"/>
  <c r="B6" i="1"/>
  <c r="C6" i="1" s="1"/>
  <c r="B7" i="1" l="1"/>
  <c r="B5" i="1"/>
  <c r="C5" i="1" s="1"/>
</calcChain>
</file>

<file path=xl/sharedStrings.xml><?xml version="1.0" encoding="utf-8"?>
<sst xmlns="http://schemas.openxmlformats.org/spreadsheetml/2006/main" count="405" uniqueCount="194">
  <si>
    <t>Field Office:</t>
  </si>
  <si>
    <t>CoC Number:</t>
  </si>
  <si>
    <t>CoC Name:</t>
  </si>
  <si>
    <t>CA Name:</t>
  </si>
  <si>
    <r>
      <t xml:space="preserve">DV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</si>
  <si>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r>
      <t xml:space="preserve">YHDP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</si>
  <si>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r>
      <t xml:space="preserve">CoC's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</si>
  <si>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t>Applicant and Project Information</t>
  </si>
  <si>
    <t>Current Budget Line Item Amounts</t>
  </si>
  <si>
    <t>Unit Configuration</t>
  </si>
  <si>
    <t>Applicant Name</t>
  </si>
  <si>
    <t>Project Name</t>
  </si>
  <si>
    <t>Grant Number</t>
  </si>
  <si>
    <t>Expiration Year</t>
  </si>
  <si>
    <r>
      <rPr>
        <b/>
        <sz val="11"/>
        <rFont val="Aptos Narrow"/>
        <family val="2"/>
        <scheme val="minor"/>
      </rPr>
      <t>Project Component</t>
    </r>
    <r>
      <rPr>
        <sz val="11"/>
        <rFont val="Aptos Narrow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</si>
  <si>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Restriction 
(DV or YHDP)</t>
  </si>
  <si>
    <t>Leasing</t>
  </si>
  <si>
    <t>Rental Assistance</t>
  </si>
  <si>
    <t>Supportive Services</t>
  </si>
  <si>
    <t>Operating Costs</t>
  </si>
  <si>
    <t>HMIS</t>
  </si>
  <si>
    <t>VAWA</t>
  </si>
  <si>
    <t>Rural</t>
  </si>
  <si>
    <t>Admin</t>
  </si>
  <si>
    <t>FMR or Actual Rent</t>
  </si>
  <si>
    <t>SRO Units</t>
  </si>
  <si>
    <t>0 BR Units</t>
  </si>
  <si>
    <t>1 BR Units</t>
  </si>
  <si>
    <t>2 BR Units</t>
  </si>
  <si>
    <t>3 BR Units</t>
  </si>
  <si>
    <t>4 BR Units</t>
  </si>
  <si>
    <t>5 BR Units</t>
  </si>
  <si>
    <t>6+ BR Units</t>
  </si>
  <si>
    <t>Total Units</t>
  </si>
  <si>
    <t xml:space="preserve">Total ARA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</si>
  <si>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PA-601</t>
  </si>
  <si>
    <t xml:space="preserve">Armstrong County Community Action of Pennsylvania </t>
  </si>
  <si>
    <t>PA0274 - Armstrong County Permanent Supportive Housing Program</t>
  </si>
  <si>
    <t>PA0274L3E012517</t>
  </si>
  <si>
    <t>PH</t>
  </si>
  <si>
    <t/>
  </si>
  <si>
    <t>Pittsburgh</t>
  </si>
  <si>
    <t>Western Pennsylvania CoC</t>
  </si>
  <si>
    <t>Commonwealth of Pennsylvania</t>
  </si>
  <si>
    <t>Victim Outreach Intervention Center</t>
  </si>
  <si>
    <t>PA0280-VOICe-EnduringVOICe2024</t>
  </si>
  <si>
    <t>PA0280L3E012518</t>
  </si>
  <si>
    <t>Westmoreland Community Action</t>
  </si>
  <si>
    <t>PA0283 - Gallatin School Living Centre</t>
  </si>
  <si>
    <t>PA0283L3E012518</t>
  </si>
  <si>
    <t>TH</t>
  </si>
  <si>
    <t>County of Butler, Human Services</t>
  </si>
  <si>
    <t>PA0287 HOPE Project</t>
  </si>
  <si>
    <t>PA0287L3E012518</t>
  </si>
  <si>
    <t>PA0290 Path Transition Age Project</t>
  </si>
  <si>
    <t>PA0290L3E012518</t>
  </si>
  <si>
    <t>County of Washington</t>
  </si>
  <si>
    <t>PA0291 - Permanent Supportive Housing</t>
  </si>
  <si>
    <t>PA0291L3E012518</t>
  </si>
  <si>
    <t>Fayette County Community Action Agency, Inc.</t>
  </si>
  <si>
    <t>PA0292-Lenox Street Apartments</t>
  </si>
  <si>
    <t>PA0292L3E012518</t>
  </si>
  <si>
    <t>PA0296 - Shelter plus Care</t>
  </si>
  <si>
    <t>PA0296L3E012518</t>
  </si>
  <si>
    <t>Actual Rent</t>
  </si>
  <si>
    <t>Lawrence County Social Services, Inc.</t>
  </si>
  <si>
    <t>PA0304-NWRHA</t>
  </si>
  <si>
    <t>PA0304L3E012515</t>
  </si>
  <si>
    <t>Cameron/Elk Counties Behavioral &amp; Developmental Programs</t>
  </si>
  <si>
    <t>PA0307-AHEAD</t>
  </si>
  <si>
    <t>PA0307L3E012518</t>
  </si>
  <si>
    <t>Crawford County Mental Health Awareness Program, Inc</t>
  </si>
  <si>
    <t>PA0308 - Crawford County Housing Advocacy Project</t>
  </si>
  <si>
    <t>PA0308L3E012518</t>
  </si>
  <si>
    <t>SSO</t>
  </si>
  <si>
    <t>PA0309 - Crawford County Shelter plus Care</t>
  </si>
  <si>
    <t>PA0309L3E012518</t>
  </si>
  <si>
    <t>Clarion County Housing Authority</t>
  </si>
  <si>
    <t>PA0310 Housing for Homeless and Disabled Persons</t>
  </si>
  <si>
    <t>PA0310L3E012518</t>
  </si>
  <si>
    <t>CAPSEA, Inc.</t>
  </si>
  <si>
    <t>PA0311 Housing Plus</t>
  </si>
  <si>
    <t>PA0311L3E012518</t>
  </si>
  <si>
    <t>PA0314-SAFE</t>
  </si>
  <si>
    <t>PA0314L3E012518</t>
  </si>
  <si>
    <t>Community Services of Venango County, Inc.</t>
  </si>
  <si>
    <t>PA0424 Sycamore Commons</t>
  </si>
  <si>
    <t>PA0424L3E012517</t>
  </si>
  <si>
    <t>PA0425-Turning Point</t>
  </si>
  <si>
    <t>PA0425L3E012517</t>
  </si>
  <si>
    <t>PA0428 Commonwealth of PA HMIS (PA-601) FY2024</t>
  </si>
  <si>
    <t>PA0428L3E012517</t>
  </si>
  <si>
    <t>PA0458 DuBois Housing Authority Shelter Plus Care</t>
  </si>
  <si>
    <t>PA0458L3E012511</t>
  </si>
  <si>
    <t>FMR</t>
  </si>
  <si>
    <t>Community Connections of Clearfield/Jefferson Counties</t>
  </si>
  <si>
    <t>PA0459 Housing First</t>
  </si>
  <si>
    <t>PA0459L3E012514</t>
  </si>
  <si>
    <t>PA0460 - CHAPS Family Housing</t>
  </si>
  <si>
    <t>PA0460L3E012515</t>
  </si>
  <si>
    <t>Northern Cambria Community Development Corporation</t>
  </si>
  <si>
    <t>PA0491 Chestnut Street Gardens PSH</t>
  </si>
  <si>
    <t>PA0491L3E012516</t>
  </si>
  <si>
    <t>Housing Authority of the County of Butler Inc.</t>
  </si>
  <si>
    <t>PA0493 - Franklin Court Chronically Homeless</t>
  </si>
  <si>
    <t>PA0493L3E012516</t>
  </si>
  <si>
    <t>PA0495 - Housing Now</t>
  </si>
  <si>
    <t>PA0495L3E012516</t>
  </si>
  <si>
    <t>County of Greene</t>
  </si>
  <si>
    <t>PA0538-Greene County Supportive Housing Project</t>
  </si>
  <si>
    <t>PA0538L3E012510</t>
  </si>
  <si>
    <t>PA0539 Home Again Butler County</t>
  </si>
  <si>
    <t>PA0539L3E012514</t>
  </si>
  <si>
    <t>Union Mission of Latrobe, Inc.</t>
  </si>
  <si>
    <t>PA0540 - Union Mission Permanent Supportive Housing</t>
  </si>
  <si>
    <t>PA0540L3E012513</t>
  </si>
  <si>
    <t>PA0560-Fairweather Lodge Supportive Housing</t>
  </si>
  <si>
    <t>PA0560L3E012515</t>
  </si>
  <si>
    <t>PA0562 - CHAPS Fairweather Lodge</t>
  </si>
  <si>
    <t>PA0562L3E012515</t>
  </si>
  <si>
    <t xml:space="preserve">Indiana County Commumity Action Program, Inc. </t>
  </si>
  <si>
    <t>PA0599 PHD Consolidated FY2024</t>
  </si>
  <si>
    <t>PA0599L3E012514</t>
  </si>
  <si>
    <t>PA0600 - WCA PSH</t>
  </si>
  <si>
    <t>PA0600L3E012513</t>
  </si>
  <si>
    <t>PA0616-Fayette Apartments</t>
  </si>
  <si>
    <t>PA0616L3E012514</t>
  </si>
  <si>
    <t>PA0651-Greene County Shelter Plus Care Project</t>
  </si>
  <si>
    <t>PA0651L3E012513</t>
  </si>
  <si>
    <t>PA0716 - Armstrong-Fayette Rapid Rehousing Program</t>
  </si>
  <si>
    <t>PA0716L3E012511</t>
  </si>
  <si>
    <t>PA0718-Veterans RRH</t>
  </si>
  <si>
    <t>PA0718L3E012511</t>
  </si>
  <si>
    <t>PA0775-TEAM RRH</t>
  </si>
  <si>
    <t>PA0775L3E012510</t>
  </si>
  <si>
    <t>PA0776 - Rapid Rehousing Program of Armstrong County</t>
  </si>
  <si>
    <t>PA0776L3E012510</t>
  </si>
  <si>
    <t>Warren-Forest EOC</t>
  </si>
  <si>
    <t>PA0777 - Youngsville Permanent Supportive Housing</t>
  </si>
  <si>
    <t>PA0777L3E012510</t>
  </si>
  <si>
    <t>McKean County Redevelopment &amp;Housing Authorities</t>
  </si>
  <si>
    <t>PA0778- Northwest Rapid RRH Combined</t>
  </si>
  <si>
    <t>PA0778L3E012510</t>
  </si>
  <si>
    <t>PA0780-Greene County Rapid Rehousing Project</t>
  </si>
  <si>
    <t>PA0780L3E012510</t>
  </si>
  <si>
    <t>PA0846-Fayette County Rapid Rehousing</t>
  </si>
  <si>
    <t>PA0846L3E012509</t>
  </si>
  <si>
    <t>PA0897  - Warren Permanent Supportive Housing</t>
  </si>
  <si>
    <t>PA0897L3E012508</t>
  </si>
  <si>
    <t>PA0901-My First Place</t>
  </si>
  <si>
    <t>PA0901L3E012508</t>
  </si>
  <si>
    <t>Connect, Inc.</t>
  </si>
  <si>
    <t>PA0904-DWEL</t>
  </si>
  <si>
    <t>PA0904L3E012508</t>
  </si>
  <si>
    <t>Crisis Shelter of Lawrence County</t>
  </si>
  <si>
    <t>PA0939-Arise Joint TH/RRH</t>
  </si>
  <si>
    <t>PA0939L3E012507</t>
  </si>
  <si>
    <t>Joint TH &amp; PH-RRH</t>
  </si>
  <si>
    <t>PA0940-DV Coordinated Entry Capacity</t>
  </si>
  <si>
    <t>PA0940D3E012507</t>
  </si>
  <si>
    <t>DV</t>
  </si>
  <si>
    <t>Pennsylvania Coalition Against Domestic Violence</t>
  </si>
  <si>
    <t>PA0980 - West CoC Regional DV RRH FY24 Renewal</t>
  </si>
  <si>
    <t>PA0980D3E012505</t>
  </si>
  <si>
    <t>PA1048 - Washington County Rapid Rehousing One</t>
  </si>
  <si>
    <t>PA1048L3E012504</t>
  </si>
  <si>
    <t>PA1053-Connections</t>
  </si>
  <si>
    <t>PA1053Y3E012503</t>
  </si>
  <si>
    <t>YHDP</t>
  </si>
  <si>
    <t>PA1054-Open Doors</t>
  </si>
  <si>
    <t>PA1054Y3E012503</t>
  </si>
  <si>
    <t>PA1055-Passages</t>
  </si>
  <si>
    <t>PA1055Y3E012503</t>
  </si>
  <si>
    <t>PA1056 WCA Host Home</t>
  </si>
  <si>
    <t>PA1056Y3E012503</t>
  </si>
  <si>
    <t>PA1057 WCA Regional Systems Navigation</t>
  </si>
  <si>
    <t>PA1057Y3E012503</t>
  </si>
  <si>
    <t>PA1058 Westmoreland County Systems Navigation</t>
  </si>
  <si>
    <t>PA1058Y3E012503</t>
  </si>
  <si>
    <t>PA1059 YHDP WCA TH-RRH Renewal</t>
  </si>
  <si>
    <t>PA1059Y3E012503</t>
  </si>
  <si>
    <t>PA1099 - Western PA Coordinated Entry</t>
  </si>
  <si>
    <t>PA1099L3E012502</t>
  </si>
  <si>
    <t>Crawford County Coalition on Housing Needs, Inc</t>
  </si>
  <si>
    <t>PA1101 - Liberty House PSH</t>
  </si>
  <si>
    <t>PA1101L3E012503</t>
  </si>
  <si>
    <t>PA1149 FY 24 NEW Western PA CoC DV RRH</t>
  </si>
  <si>
    <t>PA1149D3E012502</t>
  </si>
  <si>
    <t>PA1150 - Mon Valley Collaboration</t>
  </si>
  <si>
    <t>PA1150L3E012502</t>
  </si>
  <si>
    <t>PA1151 Arise DV PHS Project</t>
  </si>
  <si>
    <t>PA1151L3E012502</t>
  </si>
  <si>
    <t>PA1149 FY24 NEW Western PA CoC DV RRH Expansion</t>
  </si>
  <si>
    <t>PA1191D3E012501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</si>
</sst>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indexed="10"/>
      <name val="Aptos Narrow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FFE1FF"/>
        <bgColor rgb="FF000000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indent="2"/>
      <protection hidden="1"/>
    </xf>
    <xf numFmtId="0" fontId="5" fillId="0" borderId="3" xfId="0" applyFont="1" applyBorder="1"/>
    <xf numFmtId="0" fontId="5" fillId="0" borderId="4" xfId="0" applyFont="1" applyBorder="1"/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64" fontId="3" fillId="4" borderId="6" xfId="1" applyNumberFormat="1" applyFont="1" applyFill="1" applyBorder="1" applyAlignment="1" applyProtection="1">
      <alignment horizontal="left" vertical="center" indent="2"/>
      <protection hidden="1"/>
    </xf>
    <xf numFmtId="164" fontId="4" fillId="4" borderId="6" xfId="1" applyNumberFormat="1" applyFont="1" applyFill="1" applyBorder="1" applyAlignment="1" applyProtection="1">
      <alignment vertical="center"/>
      <protection hidden="1"/>
    </xf>
    <xf numFmtId="164" fontId="3" fillId="4" borderId="6" xfId="1" applyNumberFormat="1" applyFont="1" applyFill="1" applyBorder="1" applyAlignment="1" applyProtection="1">
      <alignment vertical="center"/>
      <protection hidden="1"/>
    </xf>
    <xf numFmtId="0" fontId="5" fillId="4" borderId="4" xfId="0" applyFont="1" applyFill="1" applyBorder="1"/>
    <xf numFmtId="164" fontId="3" fillId="5" borderId="7" xfId="1" applyNumberFormat="1" applyFont="1" applyFill="1" applyBorder="1" applyAlignment="1" applyProtection="1">
      <alignment horizontal="left" vertical="center" indent="2"/>
      <protection hidden="1"/>
    </xf>
    <xf numFmtId="164" fontId="3" fillId="5" borderId="6" xfId="1" applyNumberFormat="1" applyFont="1" applyFill="1" applyBorder="1" applyAlignment="1" applyProtection="1">
      <alignment vertical="center"/>
      <protection hidden="1"/>
    </xf>
    <xf numFmtId="0" fontId="5" fillId="6" borderId="4" xfId="0" applyFont="1" applyFill="1" applyBorder="1"/>
    <xf numFmtId="164" fontId="3" fillId="6" borderId="2" xfId="0" applyNumberFormat="1" applyFont="1" applyFill="1" applyBorder="1" applyAlignment="1" applyProtection="1">
      <alignment horizontal="left" vertical="center" indent="3"/>
      <protection locked="0"/>
    </xf>
    <xf numFmtId="164" fontId="3" fillId="6" borderId="3" xfId="0" applyNumberFormat="1" applyFont="1" applyFill="1" applyBorder="1" applyAlignment="1" applyProtection="1">
      <alignment vertical="center"/>
      <protection locked="0"/>
    </xf>
    <xf numFmtId="164" fontId="3" fillId="6" borderId="8" xfId="0" applyNumberFormat="1" applyFont="1" applyFill="1" applyBorder="1" applyAlignment="1" applyProtection="1">
      <alignment vertical="center"/>
      <protection locked="0"/>
    </xf>
    <xf numFmtId="164" fontId="3" fillId="6" borderId="4" xfId="0" applyNumberFormat="1" applyFont="1" applyFill="1" applyBorder="1" applyAlignment="1" applyProtection="1">
      <alignment horizontal="left" vertical="center" indent="3"/>
      <protection locked="0"/>
    </xf>
    <xf numFmtId="164" fontId="3" fillId="6" borderId="1" xfId="0" applyNumberFormat="1" applyFont="1" applyFill="1" applyBorder="1" applyAlignment="1" applyProtection="1">
      <alignment vertical="center"/>
      <protection locked="0"/>
    </xf>
    <xf numFmtId="164" fontId="3" fillId="6" borderId="2" xfId="0" applyNumberFormat="1" applyFont="1" applyFill="1" applyBorder="1" applyAlignment="1" applyProtection="1">
      <alignment vertical="center"/>
      <protection locked="0"/>
    </xf>
    <xf numFmtId="164" fontId="3" fillId="6" borderId="9" xfId="0" applyNumberFormat="1" applyFont="1" applyFill="1" applyBorder="1" applyAlignment="1" applyProtection="1">
      <alignment horizontal="left" vertical="center" indent="3"/>
      <protection locked="0"/>
    </xf>
    <xf numFmtId="164" fontId="3" fillId="6" borderId="10" xfId="0" applyNumberFormat="1" applyFont="1" applyFill="1" applyBorder="1" applyAlignment="1" applyProtection="1">
      <alignment vertical="center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7" borderId="4" xfId="0" applyFont="1" applyFill="1" applyBorder="1" applyAlignment="1" applyProtection="1">
      <alignment horizontal="center" vertical="center" wrapText="1"/>
      <protection locked="0"/>
    </xf>
    <xf numFmtId="0" fontId="7" fillId="7" borderId="2" xfId="0" applyFont="1" applyFill="1" applyBorder="1" applyAlignment="1" applyProtection="1">
      <alignment horizontal="center" vertical="center" wrapText="1"/>
      <protection locked="0"/>
    </xf>
    <xf numFmtId="0" fontId="7" fillId="7" borderId="9" xfId="0" applyFont="1" applyFill="1" applyBorder="1" applyAlignment="1" applyProtection="1">
      <alignment horizontal="center" vertical="center" wrapText="1"/>
      <protection locked="0"/>
    </xf>
    <xf numFmtId="0" fontId="7" fillId="7" borderId="10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164" fontId="8" fillId="0" borderId="4" xfId="0" applyNumberFormat="1" applyFont="1" applyBorder="1" applyAlignment="1" applyProtection="1">
      <alignment horizontal="center" vertical="center"/>
      <protection locked="0"/>
    </xf>
    <xf numFmtId="164" fontId="8" fillId="0" borderId="1" xfId="0" applyNumberFormat="1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1" fontId="2" fillId="0" borderId="2" xfId="0" applyNumberFormat="1" applyFont="1" applyBorder="1" applyAlignment="1">
      <alignment horizontal="center" vertical="center"/>
    </xf>
    <xf numFmtId="164" fontId="2" fillId="6" borderId="10" xfId="0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3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130D-B79A-4E99-90CF-AEDB7F7EF0C7}">
  <sheetPr codeName="Sheet310">
    <pageSetUpPr fitToPage="1"/>
  </sheetPr>
  <dimension ref="A1:Y81"/>
  <sheetViews>
    <sheetView tabSelected="1" zoomScale="161" zoomScaleNormal="161" workbookViewId="0">
      <pane ySplit="10" topLeftCell="A11" activePane="bottomLeft" state="frozen"/>
      <selection pane="bottomLeft" activeCell="B74" sqref="B74"/>
    </sheetView>
  </sheetViews>
  <sheetFormatPr baseColWidth="10" defaultColWidth="8.83203125" defaultRowHeight="15" x14ac:dyDescent="0.2"/>
  <cols>
    <col min="1" max="1" width="49.1640625" customWidth="1"/>
    <col min="2" max="2" width="51.1640625" customWidth="1"/>
    <col min="3" max="3" width="17.83203125" customWidth="1"/>
    <col min="4" max="4" width="11.83203125" customWidth="1"/>
    <col min="5" max="6" width="16.83203125" customWidth="1"/>
    <col min="7" max="15" width="11.83203125" customWidth="1"/>
    <col min="16" max="24" width="10.83203125" customWidth="1"/>
    <col min="25" max="25" width="12.83203125" customWidth="1"/>
  </cols>
  <sheetData>
    <row r="1" spans="1:25" ht="15" customHeight="1" x14ac:dyDescent="0.2">
      <c r="A1" s="1" t="s">
        <v>0</v>
      </c>
      <c r="B1" s="2" t="s">
        <v>41</v>
      </c>
      <c r="C1" s="3"/>
      <c r="D1" s="3"/>
      <c r="E1" s="3"/>
      <c r="F1" s="3"/>
      <c r="G1" s="3"/>
      <c r="H1" s="4"/>
    </row>
    <row r="2" spans="1:25" ht="15" customHeight="1" x14ac:dyDescent="0.2">
      <c r="A2" s="1" t="s">
        <v>1</v>
      </c>
      <c r="B2" s="2" t="s">
        <v>35</v>
      </c>
      <c r="C2" s="3"/>
      <c r="D2" s="3"/>
      <c r="E2" s="3"/>
      <c r="F2" s="3"/>
      <c r="G2" s="3"/>
      <c r="H2" s="4"/>
    </row>
    <row r="3" spans="1:25" ht="15" customHeight="1" x14ac:dyDescent="0.2">
      <c r="A3" s="5" t="s">
        <v>2</v>
      </c>
      <c r="B3" s="2" t="s">
        <v>42</v>
      </c>
      <c r="C3" s="3"/>
      <c r="D3" s="3"/>
      <c r="E3" s="3"/>
      <c r="F3" s="3"/>
      <c r="G3" s="3"/>
      <c r="H3" s="4"/>
    </row>
    <row r="4" spans="1:25" ht="15" customHeight="1" x14ac:dyDescent="0.2">
      <c r="A4" s="5" t="s">
        <v>3</v>
      </c>
      <c r="B4" s="2" t="s">
        <v>43</v>
      </c>
      <c r="C4" s="3"/>
      <c r="D4" s="3"/>
      <c r="E4" s="3"/>
      <c r="F4" s="3"/>
      <c r="G4" s="3"/>
      <c r="H4" s="4"/>
    </row>
    <row r="5" spans="1:25" ht="15" customHeight="1" x14ac:dyDescent="0.2">
      <c r="A5" s="6" t="s">
        <v>4</v>
      </c>
      <c r="B5" s="7">
        <f ca="1">SUMIF(OFFSET(F10,1,0,500,1),"DV",OFFSET(Y10,1,0,500,1))</f>
        <v>11422774</v>
      </c>
      <c r="C5" s="8" t="str">
        <f ca="1">IF(B5&gt;0,"(Reallocation Restriction)","")</f>
        <v>(Reallocation Restriction)</v>
      </c>
      <c r="D5" s="9"/>
      <c r="E5" s="9"/>
      <c r="F5" s="9"/>
      <c r="G5" s="9"/>
      <c r="H5" s="10"/>
    </row>
    <row r="6" spans="1:25" ht="15" customHeight="1" x14ac:dyDescent="0.2">
      <c r="A6" s="6" t="s">
        <v>5</v>
      </c>
      <c r="B6" s="7">
        <f ca="1">SUMIF(OFFSET(F10,1,0,500,1),"YHDP",OFFSET(Y10,1,0,500,1))</f>
        <v>1956125</v>
      </c>
      <c r="C6" s="8" t="str">
        <f ca="1">IF(B6&gt;0,"(Reallocation Restriction)","")</f>
        <v>(Reallocation Restriction)</v>
      </c>
      <c r="D6" s="9"/>
      <c r="E6" s="9"/>
      <c r="F6" s="9"/>
      <c r="G6" s="9"/>
      <c r="H6" s="10"/>
    </row>
    <row r="7" spans="1:25" ht="15" customHeight="1" x14ac:dyDescent="0.2">
      <c r="A7" s="5" t="s">
        <v>6</v>
      </c>
      <c r="B7" s="11">
        <f ca="1">SUM(OFFSET(Y10,1,0,500,1))</f>
        <v>28861571</v>
      </c>
      <c r="C7" s="12"/>
      <c r="D7" s="12"/>
      <c r="E7" s="12"/>
      <c r="F7" s="12"/>
      <c r="G7" s="12"/>
      <c r="H7" s="13"/>
    </row>
    <row r="8" spans="1:25" ht="15" customHeight="1" x14ac:dyDescent="0.2"/>
    <row r="9" spans="1:25" ht="15" customHeight="1" x14ac:dyDescent="0.2">
      <c r="A9" s="14" t="s">
        <v>7</v>
      </c>
      <c r="B9" s="15"/>
      <c r="C9" s="15"/>
      <c r="D9" s="15"/>
      <c r="E9" s="15"/>
      <c r="F9" s="16"/>
      <c r="G9" s="17" t="s">
        <v>8</v>
      </c>
      <c r="H9" s="18"/>
      <c r="I9" s="19"/>
      <c r="J9" s="15"/>
      <c r="K9" s="15"/>
      <c r="L9" s="15"/>
      <c r="M9" s="15"/>
      <c r="N9" s="15"/>
      <c r="O9" s="20" t="s">
        <v>9</v>
      </c>
      <c r="P9" s="19"/>
      <c r="Q9" s="15"/>
      <c r="R9" s="15"/>
      <c r="S9" s="15"/>
      <c r="T9" s="15"/>
      <c r="U9" s="15"/>
      <c r="V9" s="15"/>
      <c r="W9" s="15"/>
      <c r="X9" s="16"/>
      <c r="Y9" s="21"/>
    </row>
    <row r="10" spans="1:25" ht="29" customHeight="1" x14ac:dyDescent="0.2">
      <c r="A10" s="22" t="s">
        <v>10</v>
      </c>
      <c r="B10" s="22" t="s">
        <v>11</v>
      </c>
      <c r="C10" s="22" t="s">
        <v>12</v>
      </c>
      <c r="D10" s="22" t="s">
        <v>13</v>
      </c>
      <c r="E10" s="23" t="s">
        <v>14</v>
      </c>
      <c r="F10" s="24" t="s">
        <v>15</v>
      </c>
      <c r="G10" s="25" t="s">
        <v>16</v>
      </c>
      <c r="H10" s="22" t="s">
        <v>17</v>
      </c>
      <c r="I10" s="22" t="s">
        <v>18</v>
      </c>
      <c r="J10" s="22" t="s">
        <v>19</v>
      </c>
      <c r="K10" s="22" t="s">
        <v>20</v>
      </c>
      <c r="L10" s="22" t="s">
        <v>21</v>
      </c>
      <c r="M10" s="22" t="s">
        <v>22</v>
      </c>
      <c r="N10" s="26" t="s">
        <v>23</v>
      </c>
      <c r="O10" s="27" t="s">
        <v>24</v>
      </c>
      <c r="P10" s="22" t="s">
        <v>25</v>
      </c>
      <c r="Q10" s="22" t="s">
        <v>26</v>
      </c>
      <c r="R10" s="22" t="s">
        <v>27</v>
      </c>
      <c r="S10" s="22" t="s">
        <v>28</v>
      </c>
      <c r="T10" s="22" t="s">
        <v>29</v>
      </c>
      <c r="U10" s="22" t="s">
        <v>30</v>
      </c>
      <c r="V10" s="22" t="s">
        <v>31</v>
      </c>
      <c r="W10" s="22" t="s">
        <v>32</v>
      </c>
      <c r="X10" s="26" t="s">
        <v>33</v>
      </c>
      <c r="Y10" s="28" t="s">
        <v>34</v>
      </c>
    </row>
    <row r="11" spans="1:25" x14ac:dyDescent="0.2">
      <c r="A11" s="29" t="s">
        <v>36</v>
      </c>
      <c r="B11" s="29" t="s">
        <v>37</v>
      </c>
      <c r="C11" s="30" t="s">
        <v>38</v>
      </c>
      <c r="D11" s="30">
        <v>2027</v>
      </c>
      <c r="E11" s="30" t="s">
        <v>39</v>
      </c>
      <c r="F11" s="31" t="s">
        <v>40</v>
      </c>
      <c r="G11" s="32">
        <v>130513</v>
      </c>
      <c r="H11" s="33">
        <v>0</v>
      </c>
      <c r="I11" s="33">
        <v>23641</v>
      </c>
      <c r="J11" s="33">
        <v>9630</v>
      </c>
      <c r="K11" s="33">
        <v>0</v>
      </c>
      <c r="L11" s="33">
        <v>0</v>
      </c>
      <c r="M11" s="33">
        <v>0</v>
      </c>
      <c r="N11" s="32">
        <v>7479</v>
      </c>
      <c r="O11" s="34" t="s">
        <v>40</v>
      </c>
      <c r="P11" s="35"/>
      <c r="Q11" s="35"/>
      <c r="R11" s="35"/>
      <c r="S11" s="35"/>
      <c r="T11" s="35"/>
      <c r="U11" s="35"/>
      <c r="V11" s="35"/>
      <c r="W11" s="35"/>
      <c r="X11" s="36">
        <f t="shared" ref="X11:X42" si="0">SUM(P11:W11)</f>
        <v>0</v>
      </c>
      <c r="Y11" s="37">
        <f t="shared" ref="Y11:Y42" si="1">SUM(G11:N11)</f>
        <v>171263</v>
      </c>
    </row>
    <row r="12" spans="1:25" x14ac:dyDescent="0.2">
      <c r="A12" s="29" t="s">
        <v>36</v>
      </c>
      <c r="B12" s="29" t="s">
        <v>129</v>
      </c>
      <c r="C12" s="30" t="s">
        <v>130</v>
      </c>
      <c r="D12" s="30">
        <v>2027</v>
      </c>
      <c r="E12" s="30" t="s">
        <v>39</v>
      </c>
      <c r="F12" s="31" t="s">
        <v>40</v>
      </c>
      <c r="G12" s="32">
        <v>0</v>
      </c>
      <c r="H12" s="33">
        <v>81072</v>
      </c>
      <c r="I12" s="33">
        <v>31714</v>
      </c>
      <c r="J12" s="33">
        <v>0</v>
      </c>
      <c r="K12" s="33">
        <v>0</v>
      </c>
      <c r="L12" s="33">
        <v>0</v>
      </c>
      <c r="M12" s="33">
        <v>0</v>
      </c>
      <c r="N12" s="32">
        <v>6638</v>
      </c>
      <c r="O12" s="34" t="s">
        <v>94</v>
      </c>
      <c r="P12" s="35">
        <v>0</v>
      </c>
      <c r="Q12" s="35">
        <v>0</v>
      </c>
      <c r="R12" s="35">
        <v>5</v>
      </c>
      <c r="S12" s="35">
        <v>2</v>
      </c>
      <c r="T12" s="35">
        <v>0</v>
      </c>
      <c r="U12" s="35">
        <v>0</v>
      </c>
      <c r="V12" s="35">
        <v>0</v>
      </c>
      <c r="W12" s="35">
        <v>0</v>
      </c>
      <c r="X12" s="36">
        <f t="shared" si="0"/>
        <v>7</v>
      </c>
      <c r="Y12" s="37">
        <f t="shared" si="1"/>
        <v>119424</v>
      </c>
    </row>
    <row r="13" spans="1:25" x14ac:dyDescent="0.2">
      <c r="A13" s="29" t="s">
        <v>36</v>
      </c>
      <c r="B13" s="29" t="s">
        <v>135</v>
      </c>
      <c r="C13" s="30" t="s">
        <v>136</v>
      </c>
      <c r="D13" s="30">
        <v>2027</v>
      </c>
      <c r="E13" s="30" t="s">
        <v>39</v>
      </c>
      <c r="F13" s="31" t="s">
        <v>40</v>
      </c>
      <c r="G13" s="32">
        <v>0</v>
      </c>
      <c r="H13" s="33">
        <v>101256</v>
      </c>
      <c r="I13" s="33">
        <v>65963</v>
      </c>
      <c r="J13" s="33">
        <v>0</v>
      </c>
      <c r="K13" s="33">
        <v>0</v>
      </c>
      <c r="L13" s="33">
        <v>0</v>
      </c>
      <c r="M13" s="33">
        <v>0</v>
      </c>
      <c r="N13" s="32">
        <v>8523</v>
      </c>
      <c r="O13" s="34" t="s">
        <v>94</v>
      </c>
      <c r="P13" s="35">
        <v>0</v>
      </c>
      <c r="Q13" s="35">
        <v>0</v>
      </c>
      <c r="R13" s="35">
        <v>8</v>
      </c>
      <c r="S13" s="35">
        <v>1</v>
      </c>
      <c r="T13" s="35">
        <v>1</v>
      </c>
      <c r="U13" s="35">
        <v>0</v>
      </c>
      <c r="V13" s="35">
        <v>0</v>
      </c>
      <c r="W13" s="35">
        <v>0</v>
      </c>
      <c r="X13" s="36">
        <f t="shared" si="0"/>
        <v>10</v>
      </c>
      <c r="Y13" s="37">
        <f t="shared" si="1"/>
        <v>175742</v>
      </c>
    </row>
    <row r="14" spans="1:25" x14ac:dyDescent="0.2">
      <c r="A14" s="29" t="s">
        <v>68</v>
      </c>
      <c r="B14" s="29" t="s">
        <v>69</v>
      </c>
      <c r="C14" s="30" t="s">
        <v>70</v>
      </c>
      <c r="D14" s="30">
        <v>2027</v>
      </c>
      <c r="E14" s="30" t="s">
        <v>39</v>
      </c>
      <c r="F14" s="31" t="s">
        <v>40</v>
      </c>
      <c r="G14" s="32">
        <v>0</v>
      </c>
      <c r="H14" s="33">
        <v>216480</v>
      </c>
      <c r="I14" s="33">
        <v>9612</v>
      </c>
      <c r="J14" s="33">
        <v>0</v>
      </c>
      <c r="K14" s="33">
        <v>0</v>
      </c>
      <c r="L14" s="33">
        <v>0</v>
      </c>
      <c r="M14" s="33">
        <v>0</v>
      </c>
      <c r="N14" s="32">
        <v>6496</v>
      </c>
      <c r="O14" s="34" t="s">
        <v>64</v>
      </c>
      <c r="P14" s="35">
        <v>0</v>
      </c>
      <c r="Q14" s="35">
        <v>0</v>
      </c>
      <c r="R14" s="35">
        <v>10</v>
      </c>
      <c r="S14" s="35">
        <v>6</v>
      </c>
      <c r="T14" s="35">
        <v>4</v>
      </c>
      <c r="U14" s="35">
        <v>0</v>
      </c>
      <c r="V14" s="35">
        <v>0</v>
      </c>
      <c r="W14" s="35">
        <v>0</v>
      </c>
      <c r="X14" s="36">
        <f t="shared" si="0"/>
        <v>20</v>
      </c>
      <c r="Y14" s="37">
        <f t="shared" si="1"/>
        <v>232588</v>
      </c>
    </row>
    <row r="15" spans="1:25" x14ac:dyDescent="0.2">
      <c r="A15" s="29" t="s">
        <v>80</v>
      </c>
      <c r="B15" s="29" t="s">
        <v>81</v>
      </c>
      <c r="C15" s="30" t="s">
        <v>82</v>
      </c>
      <c r="D15" s="30">
        <v>2027</v>
      </c>
      <c r="E15" s="30" t="s">
        <v>39</v>
      </c>
      <c r="F15" s="31" t="s">
        <v>40</v>
      </c>
      <c r="G15" s="32">
        <v>0</v>
      </c>
      <c r="H15" s="33">
        <v>115584</v>
      </c>
      <c r="I15" s="33">
        <v>44006</v>
      </c>
      <c r="J15" s="33">
        <v>0</v>
      </c>
      <c r="K15" s="33">
        <v>0</v>
      </c>
      <c r="L15" s="33">
        <v>0</v>
      </c>
      <c r="M15" s="33">
        <v>0</v>
      </c>
      <c r="N15" s="32">
        <v>5556</v>
      </c>
      <c r="O15" s="34" t="s">
        <v>64</v>
      </c>
      <c r="P15" s="35">
        <v>0</v>
      </c>
      <c r="Q15" s="35">
        <v>2</v>
      </c>
      <c r="R15" s="35">
        <v>6</v>
      </c>
      <c r="S15" s="35">
        <v>3</v>
      </c>
      <c r="T15" s="35">
        <v>1</v>
      </c>
      <c r="U15" s="35">
        <v>0</v>
      </c>
      <c r="V15" s="35">
        <v>0</v>
      </c>
      <c r="W15" s="35">
        <v>0</v>
      </c>
      <c r="X15" s="36">
        <f t="shared" si="0"/>
        <v>12</v>
      </c>
      <c r="Y15" s="37">
        <f t="shared" si="1"/>
        <v>165146</v>
      </c>
    </row>
    <row r="16" spans="1:25" x14ac:dyDescent="0.2">
      <c r="A16" s="29" t="s">
        <v>80</v>
      </c>
      <c r="B16" s="29" t="s">
        <v>92</v>
      </c>
      <c r="C16" s="30" t="s">
        <v>93</v>
      </c>
      <c r="D16" s="30">
        <v>2027</v>
      </c>
      <c r="E16" s="30" t="s">
        <v>39</v>
      </c>
      <c r="F16" s="31" t="s">
        <v>40</v>
      </c>
      <c r="G16" s="32">
        <v>0</v>
      </c>
      <c r="H16" s="33">
        <v>330684</v>
      </c>
      <c r="I16" s="33">
        <v>33708</v>
      </c>
      <c r="J16" s="33">
        <v>0</v>
      </c>
      <c r="K16" s="33">
        <v>0</v>
      </c>
      <c r="L16" s="33">
        <v>0</v>
      </c>
      <c r="M16" s="33">
        <v>0</v>
      </c>
      <c r="N16" s="32">
        <v>29000</v>
      </c>
      <c r="O16" s="34" t="s">
        <v>94</v>
      </c>
      <c r="P16" s="35">
        <v>0</v>
      </c>
      <c r="Q16" s="35">
        <v>34</v>
      </c>
      <c r="R16" s="35">
        <v>1</v>
      </c>
      <c r="S16" s="35">
        <v>1</v>
      </c>
      <c r="T16" s="35">
        <v>1</v>
      </c>
      <c r="U16" s="35">
        <v>0</v>
      </c>
      <c r="V16" s="35">
        <v>0</v>
      </c>
      <c r="W16" s="35">
        <v>0</v>
      </c>
      <c r="X16" s="36">
        <f t="shared" si="0"/>
        <v>37</v>
      </c>
      <c r="Y16" s="37">
        <f t="shared" si="1"/>
        <v>393392</v>
      </c>
    </row>
    <row r="17" spans="1:25" x14ac:dyDescent="0.2">
      <c r="A17" s="29" t="s">
        <v>77</v>
      </c>
      <c r="B17" s="29" t="s">
        <v>78</v>
      </c>
      <c r="C17" s="30" t="s">
        <v>79</v>
      </c>
      <c r="D17" s="30">
        <v>2027</v>
      </c>
      <c r="E17" s="30" t="s">
        <v>39</v>
      </c>
      <c r="F17" s="31" t="s">
        <v>40</v>
      </c>
      <c r="G17" s="32">
        <v>98175</v>
      </c>
      <c r="H17" s="33">
        <v>0</v>
      </c>
      <c r="I17" s="33">
        <v>25177</v>
      </c>
      <c r="J17" s="33">
        <v>3290</v>
      </c>
      <c r="K17" s="33">
        <v>0</v>
      </c>
      <c r="L17" s="33">
        <v>0</v>
      </c>
      <c r="M17" s="33">
        <v>0</v>
      </c>
      <c r="N17" s="32">
        <v>3133</v>
      </c>
      <c r="O17" s="34" t="s">
        <v>40</v>
      </c>
      <c r="P17" s="35"/>
      <c r="Q17" s="35"/>
      <c r="R17" s="35"/>
      <c r="S17" s="35"/>
      <c r="T17" s="35"/>
      <c r="U17" s="35"/>
      <c r="V17" s="35"/>
      <c r="W17" s="35"/>
      <c r="X17" s="36">
        <f t="shared" si="0"/>
        <v>0</v>
      </c>
      <c r="Y17" s="37">
        <f t="shared" si="1"/>
        <v>129775</v>
      </c>
    </row>
    <row r="18" spans="1:25" x14ac:dyDescent="0.2">
      <c r="A18" s="29" t="s">
        <v>43</v>
      </c>
      <c r="B18" s="29" t="s">
        <v>90</v>
      </c>
      <c r="C18" s="30" t="s">
        <v>91</v>
      </c>
      <c r="D18" s="30">
        <v>2027</v>
      </c>
      <c r="E18" s="30" t="s">
        <v>20</v>
      </c>
      <c r="F18" s="31" t="s">
        <v>40</v>
      </c>
      <c r="G18" s="32">
        <v>0</v>
      </c>
      <c r="H18" s="33">
        <v>0</v>
      </c>
      <c r="I18" s="33">
        <v>0</v>
      </c>
      <c r="J18" s="33">
        <v>0</v>
      </c>
      <c r="K18" s="33">
        <v>242804</v>
      </c>
      <c r="L18" s="33">
        <v>0</v>
      </c>
      <c r="M18" s="33">
        <v>0</v>
      </c>
      <c r="N18" s="32">
        <v>16218</v>
      </c>
      <c r="O18" s="34" t="s">
        <v>40</v>
      </c>
      <c r="P18" s="35"/>
      <c r="Q18" s="35"/>
      <c r="R18" s="35"/>
      <c r="S18" s="35"/>
      <c r="T18" s="35"/>
      <c r="U18" s="35"/>
      <c r="V18" s="35"/>
      <c r="W18" s="35"/>
      <c r="X18" s="36">
        <f t="shared" si="0"/>
        <v>0</v>
      </c>
      <c r="Y18" s="37">
        <f t="shared" si="1"/>
        <v>259022</v>
      </c>
    </row>
    <row r="19" spans="1:25" x14ac:dyDescent="0.2">
      <c r="A19" s="29" t="s">
        <v>95</v>
      </c>
      <c r="B19" s="29" t="s">
        <v>96</v>
      </c>
      <c r="C19" s="30" t="s">
        <v>97</v>
      </c>
      <c r="D19" s="30">
        <v>2027</v>
      </c>
      <c r="E19" s="30" t="s">
        <v>39</v>
      </c>
      <c r="F19" s="31" t="s">
        <v>40</v>
      </c>
      <c r="G19" s="32">
        <v>0</v>
      </c>
      <c r="H19" s="33">
        <v>187404</v>
      </c>
      <c r="I19" s="33">
        <v>37351</v>
      </c>
      <c r="J19" s="33">
        <v>0</v>
      </c>
      <c r="K19" s="33">
        <v>0</v>
      </c>
      <c r="L19" s="33">
        <v>0</v>
      </c>
      <c r="M19" s="33">
        <v>0</v>
      </c>
      <c r="N19" s="32">
        <v>9878</v>
      </c>
      <c r="O19" s="34" t="s">
        <v>64</v>
      </c>
      <c r="P19" s="35">
        <v>0</v>
      </c>
      <c r="Q19" s="35">
        <v>0</v>
      </c>
      <c r="R19" s="35">
        <v>13</v>
      </c>
      <c r="S19" s="35">
        <v>4</v>
      </c>
      <c r="T19" s="35">
        <v>2</v>
      </c>
      <c r="U19" s="35">
        <v>0</v>
      </c>
      <c r="V19" s="35">
        <v>0</v>
      </c>
      <c r="W19" s="35">
        <v>0</v>
      </c>
      <c r="X19" s="36">
        <f t="shared" si="0"/>
        <v>19</v>
      </c>
      <c r="Y19" s="37">
        <f t="shared" si="1"/>
        <v>234633</v>
      </c>
    </row>
    <row r="20" spans="1:25" x14ac:dyDescent="0.2">
      <c r="A20" s="29" t="s">
        <v>85</v>
      </c>
      <c r="B20" s="29" t="s">
        <v>86</v>
      </c>
      <c r="C20" s="30" t="s">
        <v>87</v>
      </c>
      <c r="D20" s="30">
        <v>2027</v>
      </c>
      <c r="E20" s="30" t="s">
        <v>39</v>
      </c>
      <c r="F20" s="31" t="s">
        <v>40</v>
      </c>
      <c r="G20" s="32">
        <v>0</v>
      </c>
      <c r="H20" s="33">
        <v>0</v>
      </c>
      <c r="I20" s="33">
        <v>13937</v>
      </c>
      <c r="J20" s="33">
        <v>62796</v>
      </c>
      <c r="K20" s="33">
        <v>0</v>
      </c>
      <c r="L20" s="33">
        <v>0</v>
      </c>
      <c r="M20" s="33">
        <v>0</v>
      </c>
      <c r="N20" s="32">
        <v>5766</v>
      </c>
      <c r="O20" s="34" t="s">
        <v>40</v>
      </c>
      <c r="P20" s="35"/>
      <c r="Q20" s="35"/>
      <c r="R20" s="35"/>
      <c r="S20" s="35"/>
      <c r="T20" s="35"/>
      <c r="U20" s="35"/>
      <c r="V20" s="35"/>
      <c r="W20" s="35"/>
      <c r="X20" s="36">
        <f t="shared" si="0"/>
        <v>0</v>
      </c>
      <c r="Y20" s="37">
        <f t="shared" si="1"/>
        <v>82499</v>
      </c>
    </row>
    <row r="21" spans="1:25" x14ac:dyDescent="0.2">
      <c r="A21" s="29" t="s">
        <v>151</v>
      </c>
      <c r="B21" s="29" t="s">
        <v>152</v>
      </c>
      <c r="C21" s="30" t="s">
        <v>153</v>
      </c>
      <c r="D21" s="30">
        <v>2027</v>
      </c>
      <c r="E21" s="30" t="s">
        <v>39</v>
      </c>
      <c r="F21" s="31" t="s">
        <v>40</v>
      </c>
      <c r="G21" s="32">
        <v>454374</v>
      </c>
      <c r="H21" s="33">
        <v>0</v>
      </c>
      <c r="I21" s="33">
        <v>169179</v>
      </c>
      <c r="J21" s="33">
        <v>62994</v>
      </c>
      <c r="K21" s="33">
        <v>0</v>
      </c>
      <c r="L21" s="33">
        <v>0</v>
      </c>
      <c r="M21" s="33">
        <v>0</v>
      </c>
      <c r="N21" s="32">
        <v>45178</v>
      </c>
      <c r="O21" s="34" t="s">
        <v>40</v>
      </c>
      <c r="P21" s="35"/>
      <c r="Q21" s="35"/>
      <c r="R21" s="35"/>
      <c r="S21" s="35"/>
      <c r="T21" s="35"/>
      <c r="U21" s="35"/>
      <c r="V21" s="35"/>
      <c r="W21" s="35"/>
      <c r="X21" s="36">
        <f t="shared" si="0"/>
        <v>0</v>
      </c>
      <c r="Y21" s="37">
        <f t="shared" si="1"/>
        <v>731725</v>
      </c>
    </row>
    <row r="22" spans="1:25" x14ac:dyDescent="0.2">
      <c r="A22" s="29" t="s">
        <v>51</v>
      </c>
      <c r="B22" s="29" t="s">
        <v>52</v>
      </c>
      <c r="C22" s="30" t="s">
        <v>53</v>
      </c>
      <c r="D22" s="30">
        <v>2027</v>
      </c>
      <c r="E22" s="30" t="s">
        <v>39</v>
      </c>
      <c r="F22" s="31" t="s">
        <v>40</v>
      </c>
      <c r="G22" s="32">
        <v>205585</v>
      </c>
      <c r="H22" s="33">
        <v>0</v>
      </c>
      <c r="I22" s="33">
        <v>37101</v>
      </c>
      <c r="J22" s="33">
        <v>0</v>
      </c>
      <c r="K22" s="33">
        <v>0</v>
      </c>
      <c r="L22" s="33">
        <v>0</v>
      </c>
      <c r="M22" s="33">
        <v>0</v>
      </c>
      <c r="N22" s="32">
        <v>7667</v>
      </c>
      <c r="O22" s="34" t="s">
        <v>40</v>
      </c>
      <c r="P22" s="35"/>
      <c r="Q22" s="35"/>
      <c r="R22" s="35"/>
      <c r="S22" s="35"/>
      <c r="T22" s="35"/>
      <c r="U22" s="35"/>
      <c r="V22" s="35"/>
      <c r="W22" s="35"/>
      <c r="X22" s="36">
        <f t="shared" si="0"/>
        <v>0</v>
      </c>
      <c r="Y22" s="37">
        <f t="shared" si="1"/>
        <v>250353</v>
      </c>
    </row>
    <row r="23" spans="1:25" x14ac:dyDescent="0.2">
      <c r="A23" s="29" t="s">
        <v>51</v>
      </c>
      <c r="B23" s="29" t="s">
        <v>54</v>
      </c>
      <c r="C23" s="30" t="s">
        <v>55</v>
      </c>
      <c r="D23" s="30">
        <v>2027</v>
      </c>
      <c r="E23" s="30" t="s">
        <v>39</v>
      </c>
      <c r="F23" s="31" t="s">
        <v>40</v>
      </c>
      <c r="G23" s="32">
        <v>108079</v>
      </c>
      <c r="H23" s="33">
        <v>0</v>
      </c>
      <c r="I23" s="33">
        <v>16903</v>
      </c>
      <c r="J23" s="33">
        <v>0</v>
      </c>
      <c r="K23" s="33">
        <v>0</v>
      </c>
      <c r="L23" s="33">
        <v>0</v>
      </c>
      <c r="M23" s="33">
        <v>0</v>
      </c>
      <c r="N23" s="32">
        <v>3575</v>
      </c>
      <c r="O23" s="34" t="s">
        <v>40</v>
      </c>
      <c r="P23" s="35"/>
      <c r="Q23" s="35"/>
      <c r="R23" s="35"/>
      <c r="S23" s="35"/>
      <c r="T23" s="35"/>
      <c r="U23" s="35"/>
      <c r="V23" s="35"/>
      <c r="W23" s="35"/>
      <c r="X23" s="36">
        <f t="shared" si="0"/>
        <v>0</v>
      </c>
      <c r="Y23" s="37">
        <f t="shared" si="1"/>
        <v>128557</v>
      </c>
    </row>
    <row r="24" spans="1:25" x14ac:dyDescent="0.2">
      <c r="A24" s="29" t="s">
        <v>51</v>
      </c>
      <c r="B24" s="29" t="s">
        <v>111</v>
      </c>
      <c r="C24" s="30" t="s">
        <v>112</v>
      </c>
      <c r="D24" s="30">
        <v>2027</v>
      </c>
      <c r="E24" s="30" t="s">
        <v>39</v>
      </c>
      <c r="F24" s="31" t="s">
        <v>40</v>
      </c>
      <c r="G24" s="32">
        <v>226735</v>
      </c>
      <c r="H24" s="33">
        <v>0</v>
      </c>
      <c r="I24" s="33">
        <v>24305</v>
      </c>
      <c r="J24" s="33">
        <v>0</v>
      </c>
      <c r="K24" s="33">
        <v>0</v>
      </c>
      <c r="L24" s="33">
        <v>0</v>
      </c>
      <c r="M24" s="33">
        <v>0</v>
      </c>
      <c r="N24" s="32">
        <v>6884</v>
      </c>
      <c r="O24" s="34" t="s">
        <v>40</v>
      </c>
      <c r="P24" s="35"/>
      <c r="Q24" s="35"/>
      <c r="R24" s="35"/>
      <c r="S24" s="35"/>
      <c r="T24" s="35"/>
      <c r="U24" s="35"/>
      <c r="V24" s="35"/>
      <c r="W24" s="35"/>
      <c r="X24" s="36">
        <f t="shared" si="0"/>
        <v>0</v>
      </c>
      <c r="Y24" s="37">
        <f t="shared" si="1"/>
        <v>257924</v>
      </c>
    </row>
    <row r="25" spans="1:25" x14ac:dyDescent="0.2">
      <c r="A25" s="29" t="s">
        <v>108</v>
      </c>
      <c r="B25" s="29" t="s">
        <v>109</v>
      </c>
      <c r="C25" s="30" t="s">
        <v>110</v>
      </c>
      <c r="D25" s="30">
        <v>2027</v>
      </c>
      <c r="E25" s="30" t="s">
        <v>39</v>
      </c>
      <c r="F25" s="31" t="s">
        <v>40</v>
      </c>
      <c r="G25" s="32">
        <v>140640</v>
      </c>
      <c r="H25" s="33">
        <v>0</v>
      </c>
      <c r="I25" s="33">
        <v>56498</v>
      </c>
      <c r="J25" s="33">
        <v>26199</v>
      </c>
      <c r="K25" s="33">
        <v>0</v>
      </c>
      <c r="L25" s="33">
        <v>0</v>
      </c>
      <c r="M25" s="33">
        <v>0</v>
      </c>
      <c r="N25" s="32">
        <v>10827</v>
      </c>
      <c r="O25" s="34" t="s">
        <v>40</v>
      </c>
      <c r="P25" s="35"/>
      <c r="Q25" s="35"/>
      <c r="R25" s="35"/>
      <c r="S25" s="35"/>
      <c r="T25" s="35"/>
      <c r="U25" s="35"/>
      <c r="V25" s="35"/>
      <c r="W25" s="35"/>
      <c r="X25" s="36">
        <f t="shared" si="0"/>
        <v>0</v>
      </c>
      <c r="Y25" s="37">
        <f t="shared" si="1"/>
        <v>234164</v>
      </c>
    </row>
    <row r="26" spans="1:25" x14ac:dyDescent="0.2">
      <c r="A26" s="29" t="s">
        <v>108</v>
      </c>
      <c r="B26" s="29" t="s">
        <v>127</v>
      </c>
      <c r="C26" s="30" t="s">
        <v>128</v>
      </c>
      <c r="D26" s="30">
        <v>2027</v>
      </c>
      <c r="E26" s="30" t="s">
        <v>39</v>
      </c>
      <c r="F26" s="31" t="s">
        <v>40</v>
      </c>
      <c r="G26" s="32">
        <v>0</v>
      </c>
      <c r="H26" s="33">
        <v>63960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2">
        <v>2661</v>
      </c>
      <c r="O26" s="34" t="s">
        <v>64</v>
      </c>
      <c r="P26" s="35">
        <v>0</v>
      </c>
      <c r="Q26" s="35">
        <v>0</v>
      </c>
      <c r="R26" s="35">
        <v>6</v>
      </c>
      <c r="S26" s="35">
        <v>2</v>
      </c>
      <c r="T26" s="35">
        <v>0</v>
      </c>
      <c r="U26" s="35">
        <v>0</v>
      </c>
      <c r="V26" s="35">
        <v>0</v>
      </c>
      <c r="W26" s="35">
        <v>0</v>
      </c>
      <c r="X26" s="36">
        <f t="shared" si="0"/>
        <v>8</v>
      </c>
      <c r="Y26" s="37">
        <f t="shared" si="1"/>
        <v>66621</v>
      </c>
    </row>
    <row r="27" spans="1:25" x14ac:dyDescent="0.2">
      <c r="A27" s="29" t="s">
        <v>108</v>
      </c>
      <c r="B27" s="29" t="s">
        <v>143</v>
      </c>
      <c r="C27" s="30" t="s">
        <v>144</v>
      </c>
      <c r="D27" s="30">
        <v>2027</v>
      </c>
      <c r="E27" s="30" t="s">
        <v>39</v>
      </c>
      <c r="F27" s="31" t="s">
        <v>40</v>
      </c>
      <c r="G27" s="32">
        <v>0</v>
      </c>
      <c r="H27" s="33">
        <v>122748</v>
      </c>
      <c r="I27" s="33">
        <v>89417</v>
      </c>
      <c r="J27" s="33">
        <v>0</v>
      </c>
      <c r="K27" s="33">
        <v>0</v>
      </c>
      <c r="L27" s="33">
        <v>0</v>
      </c>
      <c r="M27" s="33">
        <v>3000</v>
      </c>
      <c r="N27" s="32">
        <v>10300</v>
      </c>
      <c r="O27" s="34" t="s">
        <v>94</v>
      </c>
      <c r="P27" s="35">
        <v>0</v>
      </c>
      <c r="Q27" s="35">
        <v>0</v>
      </c>
      <c r="R27" s="35">
        <v>7</v>
      </c>
      <c r="S27" s="35">
        <v>4</v>
      </c>
      <c r="T27" s="35">
        <v>0</v>
      </c>
      <c r="U27" s="35">
        <v>0</v>
      </c>
      <c r="V27" s="35">
        <v>0</v>
      </c>
      <c r="W27" s="35">
        <v>0</v>
      </c>
      <c r="X27" s="36">
        <f t="shared" si="0"/>
        <v>11</v>
      </c>
      <c r="Y27" s="37">
        <f t="shared" si="1"/>
        <v>225465</v>
      </c>
    </row>
    <row r="28" spans="1:25" x14ac:dyDescent="0.2">
      <c r="A28" s="29" t="s">
        <v>56</v>
      </c>
      <c r="B28" s="29" t="s">
        <v>57</v>
      </c>
      <c r="C28" s="30" t="s">
        <v>58</v>
      </c>
      <c r="D28" s="30">
        <v>2027</v>
      </c>
      <c r="E28" s="30" t="s">
        <v>39</v>
      </c>
      <c r="F28" s="31" t="s">
        <v>40</v>
      </c>
      <c r="G28" s="32">
        <v>895938</v>
      </c>
      <c r="H28" s="33">
        <v>0</v>
      </c>
      <c r="I28" s="33">
        <v>193160</v>
      </c>
      <c r="J28" s="33">
        <v>141315</v>
      </c>
      <c r="K28" s="33">
        <v>0</v>
      </c>
      <c r="L28" s="33">
        <v>0</v>
      </c>
      <c r="M28" s="33">
        <v>0</v>
      </c>
      <c r="N28" s="32">
        <v>85183</v>
      </c>
      <c r="O28" s="34" t="s">
        <v>40</v>
      </c>
      <c r="P28" s="35"/>
      <c r="Q28" s="35"/>
      <c r="R28" s="35"/>
      <c r="S28" s="35"/>
      <c r="T28" s="35"/>
      <c r="U28" s="35"/>
      <c r="V28" s="35"/>
      <c r="W28" s="35"/>
      <c r="X28" s="36">
        <f t="shared" si="0"/>
        <v>0</v>
      </c>
      <c r="Y28" s="37">
        <f t="shared" si="1"/>
        <v>1315596</v>
      </c>
    </row>
    <row r="29" spans="1:25" x14ac:dyDescent="0.2">
      <c r="A29" s="29" t="s">
        <v>56</v>
      </c>
      <c r="B29" s="29" t="s">
        <v>62</v>
      </c>
      <c r="C29" s="30" t="s">
        <v>63</v>
      </c>
      <c r="D29" s="30">
        <v>2027</v>
      </c>
      <c r="E29" s="30" t="s">
        <v>39</v>
      </c>
      <c r="F29" s="31" t="s">
        <v>40</v>
      </c>
      <c r="G29" s="32">
        <v>0</v>
      </c>
      <c r="H29" s="33">
        <v>278640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2">
        <v>12211</v>
      </c>
      <c r="O29" s="34" t="s">
        <v>64</v>
      </c>
      <c r="P29" s="35">
        <v>0</v>
      </c>
      <c r="Q29" s="35">
        <v>0</v>
      </c>
      <c r="R29" s="35">
        <v>16</v>
      </c>
      <c r="S29" s="35">
        <v>3</v>
      </c>
      <c r="T29" s="35">
        <v>2</v>
      </c>
      <c r="U29" s="35">
        <v>1</v>
      </c>
      <c r="V29" s="35">
        <v>0</v>
      </c>
      <c r="W29" s="35">
        <v>0</v>
      </c>
      <c r="X29" s="36">
        <f t="shared" si="0"/>
        <v>22</v>
      </c>
      <c r="Y29" s="37">
        <f t="shared" si="1"/>
        <v>290851</v>
      </c>
    </row>
    <row r="30" spans="1:25" x14ac:dyDescent="0.2">
      <c r="A30" s="29" t="s">
        <v>56</v>
      </c>
      <c r="B30" s="29" t="s">
        <v>164</v>
      </c>
      <c r="C30" s="30" t="s">
        <v>165</v>
      </c>
      <c r="D30" s="30">
        <v>2027</v>
      </c>
      <c r="E30" s="30" t="s">
        <v>39</v>
      </c>
      <c r="F30" s="31" t="s">
        <v>40</v>
      </c>
      <c r="G30" s="32">
        <v>0</v>
      </c>
      <c r="H30" s="33">
        <v>540936</v>
      </c>
      <c r="I30" s="33">
        <v>273260</v>
      </c>
      <c r="J30" s="33">
        <v>0</v>
      </c>
      <c r="K30" s="33">
        <v>0</v>
      </c>
      <c r="L30" s="33">
        <v>0</v>
      </c>
      <c r="M30" s="33">
        <v>0</v>
      </c>
      <c r="N30" s="32">
        <v>56955</v>
      </c>
      <c r="O30" s="34" t="s">
        <v>94</v>
      </c>
      <c r="P30" s="35">
        <v>0</v>
      </c>
      <c r="Q30" s="35">
        <v>0</v>
      </c>
      <c r="R30" s="35">
        <v>31</v>
      </c>
      <c r="S30" s="35">
        <v>9</v>
      </c>
      <c r="T30" s="35">
        <v>0</v>
      </c>
      <c r="U30" s="35">
        <v>0</v>
      </c>
      <c r="V30" s="35">
        <v>0</v>
      </c>
      <c r="W30" s="35">
        <v>0</v>
      </c>
      <c r="X30" s="36">
        <f t="shared" si="0"/>
        <v>40</v>
      </c>
      <c r="Y30" s="37">
        <f t="shared" si="1"/>
        <v>871151</v>
      </c>
    </row>
    <row r="31" spans="1:25" x14ac:dyDescent="0.2">
      <c r="A31" s="29" t="s">
        <v>56</v>
      </c>
      <c r="B31" s="29" t="s">
        <v>188</v>
      </c>
      <c r="C31" s="30" t="s">
        <v>189</v>
      </c>
      <c r="D31" s="30">
        <v>2027</v>
      </c>
      <c r="E31" s="30" t="s">
        <v>157</v>
      </c>
      <c r="F31" s="31" t="s">
        <v>40</v>
      </c>
      <c r="G31" s="32">
        <v>97296</v>
      </c>
      <c r="H31" s="33">
        <v>354672</v>
      </c>
      <c r="I31" s="33">
        <v>218360</v>
      </c>
      <c r="J31" s="33">
        <v>33741</v>
      </c>
      <c r="K31" s="33">
        <v>0</v>
      </c>
      <c r="L31" s="33">
        <v>0</v>
      </c>
      <c r="M31" s="33">
        <v>0</v>
      </c>
      <c r="N31" s="32">
        <v>48399</v>
      </c>
      <c r="O31" s="34" t="s">
        <v>94</v>
      </c>
      <c r="P31" s="35">
        <v>0</v>
      </c>
      <c r="Q31" s="35">
        <v>0</v>
      </c>
      <c r="R31" s="35">
        <v>19</v>
      </c>
      <c r="S31" s="35">
        <v>7</v>
      </c>
      <c r="T31" s="35">
        <v>0</v>
      </c>
      <c r="U31" s="35">
        <v>0</v>
      </c>
      <c r="V31" s="35">
        <v>0</v>
      </c>
      <c r="W31" s="35">
        <v>0</v>
      </c>
      <c r="X31" s="36">
        <f t="shared" si="0"/>
        <v>26</v>
      </c>
      <c r="Y31" s="37">
        <f t="shared" si="1"/>
        <v>752468</v>
      </c>
    </row>
    <row r="32" spans="1:25" x14ac:dyDescent="0.2">
      <c r="A32" s="29" t="s">
        <v>183</v>
      </c>
      <c r="B32" s="29" t="s">
        <v>184</v>
      </c>
      <c r="C32" s="30" t="s">
        <v>185</v>
      </c>
      <c r="D32" s="30">
        <v>2027</v>
      </c>
      <c r="E32" s="30" t="s">
        <v>39</v>
      </c>
      <c r="F32" s="31" t="s">
        <v>40</v>
      </c>
      <c r="G32" s="32">
        <v>0</v>
      </c>
      <c r="H32" s="33">
        <v>0</v>
      </c>
      <c r="I32" s="33">
        <v>54667</v>
      </c>
      <c r="J32" s="33">
        <v>79129</v>
      </c>
      <c r="K32" s="33">
        <v>0</v>
      </c>
      <c r="L32" s="33">
        <v>0</v>
      </c>
      <c r="M32" s="33">
        <v>0</v>
      </c>
      <c r="N32" s="32">
        <v>6528</v>
      </c>
      <c r="O32" s="34" t="s">
        <v>40</v>
      </c>
      <c r="P32" s="35"/>
      <c r="Q32" s="35"/>
      <c r="R32" s="35"/>
      <c r="S32" s="35"/>
      <c r="T32" s="35"/>
      <c r="U32" s="35"/>
      <c r="V32" s="35"/>
      <c r="W32" s="35"/>
      <c r="X32" s="36">
        <f t="shared" si="0"/>
        <v>0</v>
      </c>
      <c r="Y32" s="37">
        <f t="shared" si="1"/>
        <v>140324</v>
      </c>
    </row>
    <row r="33" spans="1:25" x14ac:dyDescent="0.2">
      <c r="A33" s="29" t="s">
        <v>71</v>
      </c>
      <c r="B33" s="29" t="s">
        <v>72</v>
      </c>
      <c r="C33" s="30" t="s">
        <v>73</v>
      </c>
      <c r="D33" s="30">
        <v>2027</v>
      </c>
      <c r="E33" s="30" t="s">
        <v>74</v>
      </c>
      <c r="F33" s="31" t="s">
        <v>40</v>
      </c>
      <c r="G33" s="32">
        <v>0</v>
      </c>
      <c r="H33" s="33">
        <v>0</v>
      </c>
      <c r="I33" s="33">
        <v>98217</v>
      </c>
      <c r="J33" s="33">
        <v>0</v>
      </c>
      <c r="K33" s="33">
        <v>0</v>
      </c>
      <c r="L33" s="33">
        <v>0</v>
      </c>
      <c r="M33" s="33">
        <v>0</v>
      </c>
      <c r="N33" s="32">
        <v>6118</v>
      </c>
      <c r="O33" s="34" t="s">
        <v>40</v>
      </c>
      <c r="P33" s="35"/>
      <c r="Q33" s="35"/>
      <c r="R33" s="35"/>
      <c r="S33" s="35"/>
      <c r="T33" s="35"/>
      <c r="U33" s="35"/>
      <c r="V33" s="35"/>
      <c r="W33" s="35"/>
      <c r="X33" s="36">
        <f t="shared" si="0"/>
        <v>0</v>
      </c>
      <c r="Y33" s="37">
        <f t="shared" si="1"/>
        <v>104335</v>
      </c>
    </row>
    <row r="34" spans="1:25" x14ac:dyDescent="0.2">
      <c r="A34" s="29" t="s">
        <v>71</v>
      </c>
      <c r="B34" s="29" t="s">
        <v>75</v>
      </c>
      <c r="C34" s="30" t="s">
        <v>76</v>
      </c>
      <c r="D34" s="30">
        <v>2027</v>
      </c>
      <c r="E34" s="30" t="s">
        <v>39</v>
      </c>
      <c r="F34" s="31" t="s">
        <v>40</v>
      </c>
      <c r="G34" s="32">
        <v>224235</v>
      </c>
      <c r="H34" s="33">
        <v>0</v>
      </c>
      <c r="I34" s="33">
        <v>0</v>
      </c>
      <c r="J34" s="33">
        <v>13835</v>
      </c>
      <c r="K34" s="33">
        <v>0</v>
      </c>
      <c r="L34" s="33">
        <v>0</v>
      </c>
      <c r="M34" s="33">
        <v>0</v>
      </c>
      <c r="N34" s="32">
        <v>10767</v>
      </c>
      <c r="O34" s="34" t="s">
        <v>40</v>
      </c>
      <c r="P34" s="35"/>
      <c r="Q34" s="35"/>
      <c r="R34" s="35"/>
      <c r="S34" s="35"/>
      <c r="T34" s="35"/>
      <c r="U34" s="35"/>
      <c r="V34" s="35"/>
      <c r="W34" s="35"/>
      <c r="X34" s="36">
        <f t="shared" si="0"/>
        <v>0</v>
      </c>
      <c r="Y34" s="37">
        <f t="shared" si="1"/>
        <v>248837</v>
      </c>
    </row>
    <row r="35" spans="1:25" x14ac:dyDescent="0.2">
      <c r="A35" s="29" t="s">
        <v>71</v>
      </c>
      <c r="B35" s="29" t="s">
        <v>98</v>
      </c>
      <c r="C35" s="30" t="s">
        <v>99</v>
      </c>
      <c r="D35" s="30">
        <v>2027</v>
      </c>
      <c r="E35" s="30" t="s">
        <v>39</v>
      </c>
      <c r="F35" s="31" t="s">
        <v>40</v>
      </c>
      <c r="G35" s="32">
        <v>108101</v>
      </c>
      <c r="H35" s="33">
        <v>0</v>
      </c>
      <c r="I35" s="33">
        <v>74755</v>
      </c>
      <c r="J35" s="33">
        <v>24409</v>
      </c>
      <c r="K35" s="33">
        <v>0</v>
      </c>
      <c r="L35" s="33">
        <v>0</v>
      </c>
      <c r="M35" s="33">
        <v>0</v>
      </c>
      <c r="N35" s="32">
        <v>15665</v>
      </c>
      <c r="O35" s="34" t="s">
        <v>40</v>
      </c>
      <c r="P35" s="35"/>
      <c r="Q35" s="35"/>
      <c r="R35" s="35"/>
      <c r="S35" s="35"/>
      <c r="T35" s="35"/>
      <c r="U35" s="35"/>
      <c r="V35" s="35"/>
      <c r="W35" s="35"/>
      <c r="X35" s="36">
        <f t="shared" si="0"/>
        <v>0</v>
      </c>
      <c r="Y35" s="37">
        <f t="shared" si="1"/>
        <v>222930</v>
      </c>
    </row>
    <row r="36" spans="1:25" x14ac:dyDescent="0.2">
      <c r="A36" s="29" t="s">
        <v>71</v>
      </c>
      <c r="B36" s="29" t="s">
        <v>106</v>
      </c>
      <c r="C36" s="30" t="s">
        <v>107</v>
      </c>
      <c r="D36" s="30">
        <v>2027</v>
      </c>
      <c r="E36" s="30" t="s">
        <v>39</v>
      </c>
      <c r="F36" s="31" t="s">
        <v>40</v>
      </c>
      <c r="G36" s="32">
        <v>154510</v>
      </c>
      <c r="H36" s="33">
        <v>0</v>
      </c>
      <c r="I36" s="33">
        <v>59105</v>
      </c>
      <c r="J36" s="33">
        <v>18155</v>
      </c>
      <c r="K36" s="33">
        <v>0</v>
      </c>
      <c r="L36" s="33">
        <v>0</v>
      </c>
      <c r="M36" s="33">
        <v>0</v>
      </c>
      <c r="N36" s="32">
        <v>12571</v>
      </c>
      <c r="O36" s="34" t="s">
        <v>40</v>
      </c>
      <c r="P36" s="35"/>
      <c r="Q36" s="35"/>
      <c r="R36" s="35"/>
      <c r="S36" s="35"/>
      <c r="T36" s="35"/>
      <c r="U36" s="35"/>
      <c r="V36" s="35"/>
      <c r="W36" s="35"/>
      <c r="X36" s="36">
        <f t="shared" si="0"/>
        <v>0</v>
      </c>
      <c r="Y36" s="37">
        <f t="shared" si="1"/>
        <v>244341</v>
      </c>
    </row>
    <row r="37" spans="1:25" x14ac:dyDescent="0.2">
      <c r="A37" s="29" t="s">
        <v>71</v>
      </c>
      <c r="B37" s="29" t="s">
        <v>118</v>
      </c>
      <c r="C37" s="30" t="s">
        <v>119</v>
      </c>
      <c r="D37" s="30">
        <v>2027</v>
      </c>
      <c r="E37" s="30" t="s">
        <v>39</v>
      </c>
      <c r="F37" s="31" t="s">
        <v>40</v>
      </c>
      <c r="G37" s="32">
        <v>0</v>
      </c>
      <c r="H37" s="33">
        <v>0</v>
      </c>
      <c r="I37" s="33">
        <v>0</v>
      </c>
      <c r="J37" s="33">
        <v>27215</v>
      </c>
      <c r="K37" s="33">
        <v>0</v>
      </c>
      <c r="L37" s="33">
        <v>0</v>
      </c>
      <c r="M37" s="33">
        <v>0</v>
      </c>
      <c r="N37" s="32">
        <v>1143</v>
      </c>
      <c r="O37" s="34" t="s">
        <v>40</v>
      </c>
      <c r="P37" s="35"/>
      <c r="Q37" s="35"/>
      <c r="R37" s="35"/>
      <c r="S37" s="35"/>
      <c r="T37" s="35"/>
      <c r="U37" s="35"/>
      <c r="V37" s="35"/>
      <c r="W37" s="35"/>
      <c r="X37" s="36">
        <f t="shared" si="0"/>
        <v>0</v>
      </c>
      <c r="Y37" s="37">
        <f t="shared" si="1"/>
        <v>28358</v>
      </c>
    </row>
    <row r="38" spans="1:25" x14ac:dyDescent="0.2">
      <c r="A38" s="29" t="s">
        <v>71</v>
      </c>
      <c r="B38" s="29" t="s">
        <v>166</v>
      </c>
      <c r="C38" s="30" t="s">
        <v>167</v>
      </c>
      <c r="D38" s="30">
        <v>2027</v>
      </c>
      <c r="E38" s="30" t="s">
        <v>74</v>
      </c>
      <c r="F38" s="31" t="s">
        <v>168</v>
      </c>
      <c r="G38" s="32">
        <v>0</v>
      </c>
      <c r="H38" s="33">
        <v>0</v>
      </c>
      <c r="I38" s="33">
        <v>164794</v>
      </c>
      <c r="J38" s="33">
        <v>0</v>
      </c>
      <c r="K38" s="33">
        <v>0</v>
      </c>
      <c r="L38" s="33">
        <v>0</v>
      </c>
      <c r="M38" s="33">
        <v>0</v>
      </c>
      <c r="N38" s="32">
        <v>14660</v>
      </c>
      <c r="O38" s="34" t="s">
        <v>40</v>
      </c>
      <c r="P38" s="35"/>
      <c r="Q38" s="35"/>
      <c r="R38" s="35"/>
      <c r="S38" s="35"/>
      <c r="T38" s="35"/>
      <c r="U38" s="35"/>
      <c r="V38" s="35"/>
      <c r="W38" s="35"/>
      <c r="X38" s="36">
        <f t="shared" si="0"/>
        <v>0</v>
      </c>
      <c r="Y38" s="37">
        <f t="shared" si="1"/>
        <v>179454</v>
      </c>
    </row>
    <row r="39" spans="1:25" x14ac:dyDescent="0.2">
      <c r="A39" s="29" t="s">
        <v>71</v>
      </c>
      <c r="B39" s="29" t="s">
        <v>169</v>
      </c>
      <c r="C39" s="30" t="s">
        <v>170</v>
      </c>
      <c r="D39" s="30">
        <v>2027</v>
      </c>
      <c r="E39" s="30" t="s">
        <v>74</v>
      </c>
      <c r="F39" s="31" t="s">
        <v>168</v>
      </c>
      <c r="G39" s="32">
        <v>0</v>
      </c>
      <c r="H39" s="33">
        <v>0</v>
      </c>
      <c r="I39" s="33">
        <v>141248</v>
      </c>
      <c r="J39" s="33">
        <v>0</v>
      </c>
      <c r="K39" s="33">
        <v>0</v>
      </c>
      <c r="L39" s="33">
        <v>0</v>
      </c>
      <c r="M39" s="33">
        <v>0</v>
      </c>
      <c r="N39" s="32">
        <v>12571</v>
      </c>
      <c r="O39" s="34" t="s">
        <v>40</v>
      </c>
      <c r="P39" s="35"/>
      <c r="Q39" s="35"/>
      <c r="R39" s="35"/>
      <c r="S39" s="35"/>
      <c r="T39" s="35"/>
      <c r="U39" s="35"/>
      <c r="V39" s="35"/>
      <c r="W39" s="35"/>
      <c r="X39" s="36">
        <f t="shared" si="0"/>
        <v>0</v>
      </c>
      <c r="Y39" s="37">
        <f t="shared" si="1"/>
        <v>153819</v>
      </c>
    </row>
    <row r="40" spans="1:25" x14ac:dyDescent="0.2">
      <c r="A40" s="29" t="s">
        <v>71</v>
      </c>
      <c r="B40" s="29" t="s">
        <v>171</v>
      </c>
      <c r="C40" s="30" t="s">
        <v>172</v>
      </c>
      <c r="D40" s="30">
        <v>2027</v>
      </c>
      <c r="E40" s="30" t="s">
        <v>39</v>
      </c>
      <c r="F40" s="31" t="s">
        <v>168</v>
      </c>
      <c r="G40" s="32">
        <v>98290</v>
      </c>
      <c r="H40" s="33">
        <v>0</v>
      </c>
      <c r="I40" s="33">
        <v>105067</v>
      </c>
      <c r="J40" s="33">
        <v>24009</v>
      </c>
      <c r="K40" s="33">
        <v>0</v>
      </c>
      <c r="L40" s="33">
        <v>0</v>
      </c>
      <c r="M40" s="33">
        <v>0</v>
      </c>
      <c r="N40" s="32">
        <v>18647</v>
      </c>
      <c r="O40" s="34" t="s">
        <v>40</v>
      </c>
      <c r="P40" s="35"/>
      <c r="Q40" s="35"/>
      <c r="R40" s="35"/>
      <c r="S40" s="35"/>
      <c r="T40" s="35"/>
      <c r="U40" s="35"/>
      <c r="V40" s="35"/>
      <c r="W40" s="35"/>
      <c r="X40" s="36">
        <f t="shared" si="0"/>
        <v>0</v>
      </c>
      <c r="Y40" s="37">
        <f t="shared" si="1"/>
        <v>246013</v>
      </c>
    </row>
    <row r="41" spans="1:25" x14ac:dyDescent="0.2">
      <c r="A41" s="29" t="s">
        <v>154</v>
      </c>
      <c r="B41" s="29" t="s">
        <v>155</v>
      </c>
      <c r="C41" s="30" t="s">
        <v>156</v>
      </c>
      <c r="D41" s="30">
        <v>2027</v>
      </c>
      <c r="E41" s="30" t="s">
        <v>157</v>
      </c>
      <c r="F41" s="31" t="s">
        <v>40</v>
      </c>
      <c r="G41" s="32">
        <v>0</v>
      </c>
      <c r="H41" s="33">
        <v>151452</v>
      </c>
      <c r="I41" s="33">
        <v>73006</v>
      </c>
      <c r="J41" s="33">
        <v>29243</v>
      </c>
      <c r="K41" s="33">
        <v>1124</v>
      </c>
      <c r="L41" s="33">
        <v>0</v>
      </c>
      <c r="M41" s="33">
        <v>0</v>
      </c>
      <c r="N41" s="32">
        <v>7500</v>
      </c>
      <c r="O41" s="34" t="s">
        <v>94</v>
      </c>
      <c r="P41" s="35">
        <v>0</v>
      </c>
      <c r="Q41" s="35">
        <v>0</v>
      </c>
      <c r="R41" s="35">
        <v>7</v>
      </c>
      <c r="S41" s="35">
        <v>7</v>
      </c>
      <c r="T41" s="35">
        <v>0</v>
      </c>
      <c r="U41" s="35">
        <v>0</v>
      </c>
      <c r="V41" s="35">
        <v>0</v>
      </c>
      <c r="W41" s="35">
        <v>0</v>
      </c>
      <c r="X41" s="36">
        <f t="shared" si="0"/>
        <v>14</v>
      </c>
      <c r="Y41" s="37">
        <f t="shared" si="1"/>
        <v>262325</v>
      </c>
    </row>
    <row r="42" spans="1:25" x14ac:dyDescent="0.2">
      <c r="A42" s="29" t="s">
        <v>154</v>
      </c>
      <c r="B42" s="29" t="s">
        <v>190</v>
      </c>
      <c r="C42" s="30" t="s">
        <v>191</v>
      </c>
      <c r="D42" s="30">
        <v>2027</v>
      </c>
      <c r="E42" s="30" t="s">
        <v>39</v>
      </c>
      <c r="F42" s="31" t="s">
        <v>40</v>
      </c>
      <c r="G42" s="32">
        <v>0</v>
      </c>
      <c r="H42" s="33">
        <v>89700</v>
      </c>
      <c r="I42" s="33">
        <v>92381</v>
      </c>
      <c r="J42" s="33">
        <v>0</v>
      </c>
      <c r="K42" s="33">
        <v>0</v>
      </c>
      <c r="L42" s="33">
        <v>0</v>
      </c>
      <c r="M42" s="33">
        <v>0</v>
      </c>
      <c r="N42" s="32">
        <v>14845</v>
      </c>
      <c r="O42" s="34" t="s">
        <v>94</v>
      </c>
      <c r="P42" s="35">
        <v>0</v>
      </c>
      <c r="Q42" s="35">
        <v>0</v>
      </c>
      <c r="R42" s="35">
        <v>2</v>
      </c>
      <c r="S42" s="35">
        <v>3</v>
      </c>
      <c r="T42" s="35">
        <v>2</v>
      </c>
      <c r="U42" s="35">
        <v>0</v>
      </c>
      <c r="V42" s="35">
        <v>0</v>
      </c>
      <c r="W42" s="35">
        <v>0</v>
      </c>
      <c r="X42" s="36">
        <f t="shared" si="0"/>
        <v>7</v>
      </c>
      <c r="Y42" s="37">
        <f t="shared" si="1"/>
        <v>196926</v>
      </c>
    </row>
    <row r="43" spans="1:25" x14ac:dyDescent="0.2">
      <c r="A43" s="29" t="s">
        <v>59</v>
      </c>
      <c r="B43" s="29" t="s">
        <v>60</v>
      </c>
      <c r="C43" s="30" t="s">
        <v>61</v>
      </c>
      <c r="D43" s="30">
        <v>2027</v>
      </c>
      <c r="E43" s="30" t="s">
        <v>39</v>
      </c>
      <c r="F43" s="31" t="s">
        <v>40</v>
      </c>
      <c r="G43" s="32">
        <v>0</v>
      </c>
      <c r="H43" s="33">
        <v>0</v>
      </c>
      <c r="I43" s="33">
        <v>28899</v>
      </c>
      <c r="J43" s="33">
        <v>49872</v>
      </c>
      <c r="K43" s="33">
        <v>0</v>
      </c>
      <c r="L43" s="33">
        <v>0</v>
      </c>
      <c r="M43" s="33">
        <v>0</v>
      </c>
      <c r="N43" s="32">
        <v>6742</v>
      </c>
      <c r="O43" s="34" t="s">
        <v>40</v>
      </c>
      <c r="P43" s="35"/>
      <c r="Q43" s="35"/>
      <c r="R43" s="35"/>
      <c r="S43" s="35"/>
      <c r="T43" s="35"/>
      <c r="U43" s="35"/>
      <c r="V43" s="35"/>
      <c r="W43" s="35"/>
      <c r="X43" s="36">
        <f t="shared" ref="X43:X74" si="2">SUM(P43:W43)</f>
        <v>0</v>
      </c>
      <c r="Y43" s="37">
        <f t="shared" ref="Y43:Y75" si="3">SUM(G43:N43)</f>
        <v>85513</v>
      </c>
    </row>
    <row r="44" spans="1:25" x14ac:dyDescent="0.2">
      <c r="A44" s="29" t="s">
        <v>59</v>
      </c>
      <c r="B44" s="29" t="s">
        <v>116</v>
      </c>
      <c r="C44" s="30" t="s">
        <v>117</v>
      </c>
      <c r="D44" s="30">
        <v>2027</v>
      </c>
      <c r="E44" s="30" t="s">
        <v>39</v>
      </c>
      <c r="F44" s="31" t="s">
        <v>40</v>
      </c>
      <c r="G44" s="32">
        <v>0</v>
      </c>
      <c r="H44" s="33">
        <v>0</v>
      </c>
      <c r="I44" s="33">
        <v>12433</v>
      </c>
      <c r="J44" s="33">
        <v>17015</v>
      </c>
      <c r="K44" s="33">
        <v>0</v>
      </c>
      <c r="L44" s="33">
        <v>0</v>
      </c>
      <c r="M44" s="33">
        <v>0</v>
      </c>
      <c r="N44" s="32">
        <v>2529</v>
      </c>
      <c r="O44" s="34" t="s">
        <v>40</v>
      </c>
      <c r="P44" s="35"/>
      <c r="Q44" s="35"/>
      <c r="R44" s="35"/>
      <c r="S44" s="35"/>
      <c r="T44" s="35"/>
      <c r="U44" s="35"/>
      <c r="V44" s="35"/>
      <c r="W44" s="35"/>
      <c r="X44" s="36">
        <f t="shared" si="2"/>
        <v>0</v>
      </c>
      <c r="Y44" s="37">
        <f t="shared" si="3"/>
        <v>31977</v>
      </c>
    </row>
    <row r="45" spans="1:25" x14ac:dyDescent="0.2">
      <c r="A45" s="29" t="s">
        <v>59</v>
      </c>
      <c r="B45" s="29" t="s">
        <v>125</v>
      </c>
      <c r="C45" s="30" t="s">
        <v>126</v>
      </c>
      <c r="D45" s="30">
        <v>2027</v>
      </c>
      <c r="E45" s="30" t="s">
        <v>39</v>
      </c>
      <c r="F45" s="31" t="s">
        <v>40</v>
      </c>
      <c r="G45" s="32">
        <v>0</v>
      </c>
      <c r="H45" s="33">
        <v>0</v>
      </c>
      <c r="I45" s="33">
        <v>0</v>
      </c>
      <c r="J45" s="33">
        <v>137585</v>
      </c>
      <c r="K45" s="33">
        <v>0</v>
      </c>
      <c r="L45" s="33">
        <v>0</v>
      </c>
      <c r="M45" s="33">
        <v>0</v>
      </c>
      <c r="N45" s="32">
        <v>11504</v>
      </c>
      <c r="O45" s="34" t="s">
        <v>40</v>
      </c>
      <c r="P45" s="35"/>
      <c r="Q45" s="35"/>
      <c r="R45" s="35"/>
      <c r="S45" s="35"/>
      <c r="T45" s="35"/>
      <c r="U45" s="35"/>
      <c r="V45" s="35"/>
      <c r="W45" s="35"/>
      <c r="X45" s="36">
        <f t="shared" si="2"/>
        <v>0</v>
      </c>
      <c r="Y45" s="37">
        <f t="shared" si="3"/>
        <v>149089</v>
      </c>
    </row>
    <row r="46" spans="1:25" x14ac:dyDescent="0.2">
      <c r="A46" s="29" t="s">
        <v>59</v>
      </c>
      <c r="B46" s="29" t="s">
        <v>145</v>
      </c>
      <c r="C46" s="30" t="s">
        <v>146</v>
      </c>
      <c r="D46" s="30">
        <v>2027</v>
      </c>
      <c r="E46" s="30" t="s">
        <v>39</v>
      </c>
      <c r="F46" s="31" t="s">
        <v>40</v>
      </c>
      <c r="G46" s="32">
        <v>0</v>
      </c>
      <c r="H46" s="33">
        <v>770076</v>
      </c>
      <c r="I46" s="33">
        <v>560446</v>
      </c>
      <c r="J46" s="33">
        <v>0</v>
      </c>
      <c r="K46" s="33">
        <v>562</v>
      </c>
      <c r="L46" s="33">
        <v>0</v>
      </c>
      <c r="M46" s="33">
        <v>0</v>
      </c>
      <c r="N46" s="32">
        <v>114503</v>
      </c>
      <c r="O46" s="34" t="s">
        <v>94</v>
      </c>
      <c r="P46" s="35">
        <v>0</v>
      </c>
      <c r="Q46" s="35">
        <v>3</v>
      </c>
      <c r="R46" s="35">
        <v>20</v>
      </c>
      <c r="S46" s="35">
        <v>19</v>
      </c>
      <c r="T46" s="35">
        <v>9</v>
      </c>
      <c r="U46" s="35">
        <v>0</v>
      </c>
      <c r="V46" s="35">
        <v>0</v>
      </c>
      <c r="W46" s="35">
        <v>0</v>
      </c>
      <c r="X46" s="36">
        <f t="shared" si="2"/>
        <v>51</v>
      </c>
      <c r="Y46" s="37">
        <f t="shared" si="3"/>
        <v>1445587</v>
      </c>
    </row>
    <row r="47" spans="1:25" x14ac:dyDescent="0.2">
      <c r="A47" s="29" t="s">
        <v>103</v>
      </c>
      <c r="B47" s="29" t="s">
        <v>104</v>
      </c>
      <c r="C47" s="30" t="s">
        <v>105</v>
      </c>
      <c r="D47" s="30">
        <v>2027</v>
      </c>
      <c r="E47" s="30" t="s">
        <v>39</v>
      </c>
      <c r="F47" s="31" t="s">
        <v>40</v>
      </c>
      <c r="G47" s="32">
        <v>0</v>
      </c>
      <c r="H47" s="33">
        <v>0</v>
      </c>
      <c r="I47" s="33">
        <v>40154</v>
      </c>
      <c r="J47" s="33">
        <v>19960</v>
      </c>
      <c r="K47" s="33">
        <v>0</v>
      </c>
      <c r="L47" s="33">
        <v>0</v>
      </c>
      <c r="M47" s="33">
        <v>0</v>
      </c>
      <c r="N47" s="32">
        <v>2497</v>
      </c>
      <c r="O47" s="34" t="s">
        <v>40</v>
      </c>
      <c r="P47" s="35"/>
      <c r="Q47" s="35"/>
      <c r="R47" s="35"/>
      <c r="S47" s="35"/>
      <c r="T47" s="35"/>
      <c r="U47" s="35"/>
      <c r="V47" s="35"/>
      <c r="W47" s="35"/>
      <c r="X47" s="36">
        <f t="shared" si="2"/>
        <v>0</v>
      </c>
      <c r="Y47" s="37">
        <f t="shared" si="3"/>
        <v>62611</v>
      </c>
    </row>
    <row r="48" spans="1:25" x14ac:dyDescent="0.2">
      <c r="A48" s="29" t="s">
        <v>120</v>
      </c>
      <c r="B48" s="29" t="s">
        <v>121</v>
      </c>
      <c r="C48" s="30" t="s">
        <v>122</v>
      </c>
      <c r="D48" s="30">
        <v>2027</v>
      </c>
      <c r="E48" s="30" t="s">
        <v>39</v>
      </c>
      <c r="F48" s="31" t="s">
        <v>40</v>
      </c>
      <c r="G48" s="32">
        <v>121428</v>
      </c>
      <c r="H48" s="33">
        <v>0</v>
      </c>
      <c r="I48" s="33">
        <v>10945</v>
      </c>
      <c r="J48" s="33">
        <v>0</v>
      </c>
      <c r="K48" s="33">
        <v>0</v>
      </c>
      <c r="L48" s="33">
        <v>0</v>
      </c>
      <c r="M48" s="33">
        <v>0</v>
      </c>
      <c r="N48" s="32">
        <v>3982</v>
      </c>
      <c r="O48" s="34" t="s">
        <v>40</v>
      </c>
      <c r="P48" s="35"/>
      <c r="Q48" s="35"/>
      <c r="R48" s="35"/>
      <c r="S48" s="35"/>
      <c r="T48" s="35"/>
      <c r="U48" s="35"/>
      <c r="V48" s="35"/>
      <c r="W48" s="35"/>
      <c r="X48" s="36">
        <f t="shared" si="2"/>
        <v>0</v>
      </c>
      <c r="Y48" s="37">
        <f t="shared" si="3"/>
        <v>136355</v>
      </c>
    </row>
    <row r="49" spans="1:25" x14ac:dyDescent="0.2">
      <c r="A49" s="29" t="s">
        <v>65</v>
      </c>
      <c r="B49" s="29" t="s">
        <v>66</v>
      </c>
      <c r="C49" s="30" t="s">
        <v>67</v>
      </c>
      <c r="D49" s="30">
        <v>2027</v>
      </c>
      <c r="E49" s="30" t="s">
        <v>39</v>
      </c>
      <c r="F49" s="31" t="s">
        <v>40</v>
      </c>
      <c r="G49" s="32">
        <v>362315</v>
      </c>
      <c r="H49" s="33">
        <v>0</v>
      </c>
      <c r="I49" s="33">
        <v>97753</v>
      </c>
      <c r="J49" s="33">
        <v>0</v>
      </c>
      <c r="K49" s="33">
        <v>0</v>
      </c>
      <c r="L49" s="33">
        <v>0</v>
      </c>
      <c r="M49" s="33">
        <v>0</v>
      </c>
      <c r="N49" s="32">
        <v>33908</v>
      </c>
      <c r="O49" s="34" t="s">
        <v>40</v>
      </c>
      <c r="P49" s="35"/>
      <c r="Q49" s="35"/>
      <c r="R49" s="35"/>
      <c r="S49" s="35"/>
      <c r="T49" s="35"/>
      <c r="U49" s="35"/>
      <c r="V49" s="35"/>
      <c r="W49" s="35"/>
      <c r="X49" s="36">
        <f t="shared" si="2"/>
        <v>0</v>
      </c>
      <c r="Y49" s="37">
        <f t="shared" si="3"/>
        <v>493976</v>
      </c>
    </row>
    <row r="50" spans="1:25" x14ac:dyDescent="0.2">
      <c r="A50" s="29" t="s">
        <v>65</v>
      </c>
      <c r="B50" s="29" t="s">
        <v>83</v>
      </c>
      <c r="C50" s="30" t="s">
        <v>84</v>
      </c>
      <c r="D50" s="30">
        <v>2027</v>
      </c>
      <c r="E50" s="30" t="s">
        <v>74</v>
      </c>
      <c r="F50" s="31" t="s">
        <v>40</v>
      </c>
      <c r="G50" s="32">
        <v>0</v>
      </c>
      <c r="H50" s="33">
        <v>0</v>
      </c>
      <c r="I50" s="33">
        <v>41505</v>
      </c>
      <c r="J50" s="33">
        <v>0</v>
      </c>
      <c r="K50" s="33">
        <v>0</v>
      </c>
      <c r="L50" s="33">
        <v>0</v>
      </c>
      <c r="M50" s="33">
        <v>0</v>
      </c>
      <c r="N50" s="32">
        <v>3694</v>
      </c>
      <c r="O50" s="34" t="s">
        <v>40</v>
      </c>
      <c r="P50" s="35"/>
      <c r="Q50" s="35"/>
      <c r="R50" s="35"/>
      <c r="S50" s="35"/>
      <c r="T50" s="35"/>
      <c r="U50" s="35"/>
      <c r="V50" s="35"/>
      <c r="W50" s="35"/>
      <c r="X50" s="36">
        <f t="shared" si="2"/>
        <v>0</v>
      </c>
      <c r="Y50" s="37">
        <f t="shared" si="3"/>
        <v>45199</v>
      </c>
    </row>
    <row r="51" spans="1:25" x14ac:dyDescent="0.2">
      <c r="A51" s="29" t="s">
        <v>65</v>
      </c>
      <c r="B51" s="29" t="s">
        <v>88</v>
      </c>
      <c r="C51" s="30" t="s">
        <v>89</v>
      </c>
      <c r="D51" s="30">
        <v>2027</v>
      </c>
      <c r="E51" s="30" t="s">
        <v>39</v>
      </c>
      <c r="F51" s="31" t="s">
        <v>40</v>
      </c>
      <c r="G51" s="32">
        <v>160737</v>
      </c>
      <c r="H51" s="33">
        <v>0</v>
      </c>
      <c r="I51" s="33">
        <v>105356</v>
      </c>
      <c r="J51" s="33">
        <v>11248</v>
      </c>
      <c r="K51" s="33">
        <v>0</v>
      </c>
      <c r="L51" s="33">
        <v>0</v>
      </c>
      <c r="M51" s="33">
        <v>0</v>
      </c>
      <c r="N51" s="32">
        <v>21343</v>
      </c>
      <c r="O51" s="34" t="s">
        <v>40</v>
      </c>
      <c r="P51" s="35"/>
      <c r="Q51" s="35"/>
      <c r="R51" s="35"/>
      <c r="S51" s="35"/>
      <c r="T51" s="35"/>
      <c r="U51" s="35"/>
      <c r="V51" s="35"/>
      <c r="W51" s="35"/>
      <c r="X51" s="36">
        <f t="shared" si="2"/>
        <v>0</v>
      </c>
      <c r="Y51" s="37">
        <f t="shared" si="3"/>
        <v>298684</v>
      </c>
    </row>
    <row r="52" spans="1:25" x14ac:dyDescent="0.2">
      <c r="A52" s="29" t="s">
        <v>65</v>
      </c>
      <c r="B52" s="29" t="s">
        <v>131</v>
      </c>
      <c r="C52" s="30" t="s">
        <v>132</v>
      </c>
      <c r="D52" s="30">
        <v>2027</v>
      </c>
      <c r="E52" s="30" t="s">
        <v>39</v>
      </c>
      <c r="F52" s="31" t="s">
        <v>40</v>
      </c>
      <c r="G52" s="32">
        <v>0</v>
      </c>
      <c r="H52" s="33">
        <v>71220</v>
      </c>
      <c r="I52" s="33">
        <v>16855</v>
      </c>
      <c r="J52" s="33">
        <v>0</v>
      </c>
      <c r="K52" s="33">
        <v>0</v>
      </c>
      <c r="L52" s="33">
        <v>0</v>
      </c>
      <c r="M52" s="33">
        <v>0</v>
      </c>
      <c r="N52" s="32">
        <v>5440</v>
      </c>
      <c r="O52" s="34" t="s">
        <v>64</v>
      </c>
      <c r="P52" s="35">
        <v>0</v>
      </c>
      <c r="Q52" s="35">
        <v>0</v>
      </c>
      <c r="R52" s="35">
        <v>0</v>
      </c>
      <c r="S52" s="35">
        <v>0</v>
      </c>
      <c r="T52" s="35">
        <v>5</v>
      </c>
      <c r="U52" s="35">
        <v>0</v>
      </c>
      <c r="V52" s="35">
        <v>0</v>
      </c>
      <c r="W52" s="35">
        <v>0</v>
      </c>
      <c r="X52" s="36">
        <f t="shared" si="2"/>
        <v>5</v>
      </c>
      <c r="Y52" s="37">
        <f t="shared" si="3"/>
        <v>93515</v>
      </c>
    </row>
    <row r="53" spans="1:25" x14ac:dyDescent="0.2">
      <c r="A53" s="29" t="s">
        <v>65</v>
      </c>
      <c r="B53" s="29" t="s">
        <v>133</v>
      </c>
      <c r="C53" s="30" t="s">
        <v>134</v>
      </c>
      <c r="D53" s="30">
        <v>2027</v>
      </c>
      <c r="E53" s="30" t="s">
        <v>39</v>
      </c>
      <c r="F53" s="31" t="s">
        <v>40</v>
      </c>
      <c r="G53" s="32">
        <v>0</v>
      </c>
      <c r="H53" s="33">
        <v>56724</v>
      </c>
      <c r="I53" s="33">
        <v>33201</v>
      </c>
      <c r="J53" s="33">
        <v>0</v>
      </c>
      <c r="K53" s="33">
        <v>0</v>
      </c>
      <c r="L53" s="33">
        <v>0</v>
      </c>
      <c r="M53" s="33">
        <v>0</v>
      </c>
      <c r="N53" s="32">
        <v>6827</v>
      </c>
      <c r="O53" s="34" t="s">
        <v>64</v>
      </c>
      <c r="P53" s="35">
        <v>0</v>
      </c>
      <c r="Q53" s="35">
        <v>0</v>
      </c>
      <c r="R53" s="35">
        <v>0</v>
      </c>
      <c r="S53" s="35">
        <v>2</v>
      </c>
      <c r="T53" s="35">
        <v>3</v>
      </c>
      <c r="U53" s="35">
        <v>0</v>
      </c>
      <c r="V53" s="35">
        <v>0</v>
      </c>
      <c r="W53" s="35">
        <v>0</v>
      </c>
      <c r="X53" s="36">
        <f t="shared" si="2"/>
        <v>5</v>
      </c>
      <c r="Y53" s="37">
        <f t="shared" si="3"/>
        <v>96752</v>
      </c>
    </row>
    <row r="54" spans="1:25" x14ac:dyDescent="0.2">
      <c r="A54" s="29" t="s">
        <v>65</v>
      </c>
      <c r="B54" s="29" t="s">
        <v>149</v>
      </c>
      <c r="C54" s="30" t="s">
        <v>150</v>
      </c>
      <c r="D54" s="30">
        <v>2027</v>
      </c>
      <c r="E54" s="30" t="s">
        <v>39</v>
      </c>
      <c r="F54" s="31" t="s">
        <v>40</v>
      </c>
      <c r="G54" s="32">
        <v>0</v>
      </c>
      <c r="H54" s="33">
        <v>181044</v>
      </c>
      <c r="I54" s="33">
        <v>58504</v>
      </c>
      <c r="J54" s="33">
        <v>0</v>
      </c>
      <c r="K54" s="33">
        <v>0</v>
      </c>
      <c r="L54" s="33">
        <v>0</v>
      </c>
      <c r="M54" s="33">
        <v>0</v>
      </c>
      <c r="N54" s="32">
        <v>17760</v>
      </c>
      <c r="O54" s="34" t="s">
        <v>94</v>
      </c>
      <c r="P54" s="35">
        <v>0</v>
      </c>
      <c r="Q54" s="35">
        <v>0</v>
      </c>
      <c r="R54" s="35">
        <v>6</v>
      </c>
      <c r="S54" s="35">
        <v>6</v>
      </c>
      <c r="T54" s="35">
        <v>3</v>
      </c>
      <c r="U54" s="35">
        <v>0</v>
      </c>
      <c r="V54" s="35">
        <v>0</v>
      </c>
      <c r="W54" s="35">
        <v>0</v>
      </c>
      <c r="X54" s="36">
        <f t="shared" si="2"/>
        <v>15</v>
      </c>
      <c r="Y54" s="37">
        <f t="shared" si="3"/>
        <v>257308</v>
      </c>
    </row>
    <row r="55" spans="1:25" x14ac:dyDescent="0.2">
      <c r="A55" s="29" t="s">
        <v>140</v>
      </c>
      <c r="B55" s="29" t="s">
        <v>141</v>
      </c>
      <c r="C55" s="30" t="s">
        <v>142</v>
      </c>
      <c r="D55" s="30">
        <v>2027</v>
      </c>
      <c r="E55" s="30" t="s">
        <v>39</v>
      </c>
      <c r="F55" s="31" t="s">
        <v>40</v>
      </c>
      <c r="G55" s="32">
        <v>0</v>
      </c>
      <c r="H55" s="33">
        <v>578736</v>
      </c>
      <c r="I55" s="33">
        <v>142006</v>
      </c>
      <c r="J55" s="33">
        <v>0</v>
      </c>
      <c r="K55" s="33">
        <v>0</v>
      </c>
      <c r="L55" s="33">
        <v>0</v>
      </c>
      <c r="M55" s="33">
        <v>0</v>
      </c>
      <c r="N55" s="32">
        <v>51046</v>
      </c>
      <c r="O55" s="34" t="s">
        <v>94</v>
      </c>
      <c r="P55" s="35">
        <v>0</v>
      </c>
      <c r="Q55" s="35">
        <v>15</v>
      </c>
      <c r="R55" s="35">
        <v>17</v>
      </c>
      <c r="S55" s="35">
        <v>17</v>
      </c>
      <c r="T55" s="35">
        <v>6</v>
      </c>
      <c r="U55" s="35">
        <v>0</v>
      </c>
      <c r="V55" s="35">
        <v>0</v>
      </c>
      <c r="W55" s="35">
        <v>0</v>
      </c>
      <c r="X55" s="36">
        <f t="shared" si="2"/>
        <v>55</v>
      </c>
      <c r="Y55" s="37">
        <f t="shared" si="3"/>
        <v>771788</v>
      </c>
    </row>
    <row r="56" spans="1:25" x14ac:dyDescent="0.2">
      <c r="A56" s="29" t="s">
        <v>100</v>
      </c>
      <c r="B56" s="29" t="s">
        <v>101</v>
      </c>
      <c r="C56" s="30" t="s">
        <v>102</v>
      </c>
      <c r="D56" s="30">
        <v>2027</v>
      </c>
      <c r="E56" s="30" t="s">
        <v>39</v>
      </c>
      <c r="F56" s="31" t="s">
        <v>40</v>
      </c>
      <c r="G56" s="32">
        <v>0</v>
      </c>
      <c r="H56" s="33">
        <v>0</v>
      </c>
      <c r="I56" s="33">
        <v>28009</v>
      </c>
      <c r="J56" s="33">
        <v>126052</v>
      </c>
      <c r="K56" s="33">
        <v>0</v>
      </c>
      <c r="L56" s="33">
        <v>0</v>
      </c>
      <c r="M56" s="33">
        <v>0</v>
      </c>
      <c r="N56" s="32">
        <v>7376</v>
      </c>
      <c r="O56" s="34" t="s">
        <v>40</v>
      </c>
      <c r="P56" s="35"/>
      <c r="Q56" s="35"/>
      <c r="R56" s="35"/>
      <c r="S56" s="35"/>
      <c r="T56" s="35"/>
      <c r="U56" s="35"/>
      <c r="V56" s="35"/>
      <c r="W56" s="35"/>
      <c r="X56" s="36">
        <f t="shared" si="2"/>
        <v>0</v>
      </c>
      <c r="Y56" s="37">
        <f t="shared" si="3"/>
        <v>161437</v>
      </c>
    </row>
    <row r="57" spans="1:25" x14ac:dyDescent="0.2">
      <c r="A57" s="29" t="s">
        <v>161</v>
      </c>
      <c r="B57" s="29" t="s">
        <v>162</v>
      </c>
      <c r="C57" s="30" t="s">
        <v>163</v>
      </c>
      <c r="D57" s="30">
        <v>2027</v>
      </c>
      <c r="E57" s="30" t="s">
        <v>39</v>
      </c>
      <c r="F57" s="31" t="s">
        <v>160</v>
      </c>
      <c r="G57" s="32">
        <v>0</v>
      </c>
      <c r="H57" s="33">
        <v>2948028</v>
      </c>
      <c r="I57" s="33">
        <v>1345761</v>
      </c>
      <c r="J57" s="33">
        <v>0</v>
      </c>
      <c r="K57" s="33">
        <v>35674</v>
      </c>
      <c r="L57" s="33">
        <v>0</v>
      </c>
      <c r="M57" s="33">
        <v>0</v>
      </c>
      <c r="N57" s="32">
        <v>337176</v>
      </c>
      <c r="O57" s="34" t="s">
        <v>94</v>
      </c>
      <c r="P57" s="35">
        <v>0</v>
      </c>
      <c r="Q57" s="35">
        <v>1</v>
      </c>
      <c r="R57" s="35">
        <v>72</v>
      </c>
      <c r="S57" s="35">
        <v>107</v>
      </c>
      <c r="T57" s="35">
        <v>45</v>
      </c>
      <c r="U57" s="35">
        <v>1</v>
      </c>
      <c r="V57" s="35">
        <v>0</v>
      </c>
      <c r="W57" s="35">
        <v>0</v>
      </c>
      <c r="X57" s="36">
        <f t="shared" si="2"/>
        <v>226</v>
      </c>
      <c r="Y57" s="37">
        <f t="shared" si="3"/>
        <v>4666639</v>
      </c>
    </row>
    <row r="58" spans="1:25" x14ac:dyDescent="0.2">
      <c r="A58" s="29" t="s">
        <v>161</v>
      </c>
      <c r="B58" s="29" t="s">
        <v>186</v>
      </c>
      <c r="C58" s="30" t="s">
        <v>187</v>
      </c>
      <c r="D58" s="30">
        <v>2027</v>
      </c>
      <c r="E58" s="30" t="s">
        <v>39</v>
      </c>
      <c r="F58" s="31" t="s">
        <v>160</v>
      </c>
      <c r="G58" s="32">
        <v>0</v>
      </c>
      <c r="H58" s="33">
        <v>2103684</v>
      </c>
      <c r="I58" s="33">
        <v>1472218</v>
      </c>
      <c r="J58" s="33">
        <v>0</v>
      </c>
      <c r="K58" s="33">
        <v>72101</v>
      </c>
      <c r="L58" s="33">
        <v>25000</v>
      </c>
      <c r="M58" s="33">
        <v>45000</v>
      </c>
      <c r="N58" s="32">
        <v>319534</v>
      </c>
      <c r="O58" s="34" t="s">
        <v>94</v>
      </c>
      <c r="P58" s="35">
        <v>0</v>
      </c>
      <c r="Q58" s="35">
        <v>2</v>
      </c>
      <c r="R58" s="35">
        <v>74</v>
      </c>
      <c r="S58" s="35">
        <v>51</v>
      </c>
      <c r="T58" s="35">
        <v>26</v>
      </c>
      <c r="U58" s="35">
        <v>3</v>
      </c>
      <c r="V58" s="35">
        <v>0</v>
      </c>
      <c r="W58" s="35">
        <v>0</v>
      </c>
      <c r="X58" s="36">
        <f t="shared" si="2"/>
        <v>156</v>
      </c>
      <c r="Y58" s="37">
        <f t="shared" si="3"/>
        <v>4037537</v>
      </c>
    </row>
    <row r="59" spans="1:25" x14ac:dyDescent="0.2">
      <c r="A59" s="29" t="s">
        <v>161</v>
      </c>
      <c r="B59" s="29" t="s">
        <v>192</v>
      </c>
      <c r="C59" s="30" t="s">
        <v>193</v>
      </c>
      <c r="D59" s="30">
        <v>2027</v>
      </c>
      <c r="E59" s="30" t="s">
        <v>39</v>
      </c>
      <c r="F59" s="31" t="s">
        <v>160</v>
      </c>
      <c r="G59" s="32">
        <v>0</v>
      </c>
      <c r="H59" s="33">
        <v>1282380</v>
      </c>
      <c r="I59" s="33">
        <v>905823</v>
      </c>
      <c r="J59" s="33">
        <v>0</v>
      </c>
      <c r="K59" s="33">
        <v>53000</v>
      </c>
      <c r="L59" s="33">
        <v>15000</v>
      </c>
      <c r="M59" s="33">
        <v>45000</v>
      </c>
      <c r="N59" s="32">
        <v>204079</v>
      </c>
      <c r="O59" s="34" t="s">
        <v>94</v>
      </c>
      <c r="P59" s="35">
        <v>0</v>
      </c>
      <c r="Q59" s="35">
        <v>2</v>
      </c>
      <c r="R59" s="35">
        <v>46</v>
      </c>
      <c r="S59" s="35">
        <v>23</v>
      </c>
      <c r="T59" s="35">
        <v>17</v>
      </c>
      <c r="U59" s="35">
        <v>3</v>
      </c>
      <c r="V59" s="35">
        <v>0</v>
      </c>
      <c r="W59" s="35">
        <v>0</v>
      </c>
      <c r="X59" s="36">
        <f t="shared" si="2"/>
        <v>91</v>
      </c>
      <c r="Y59" s="37">
        <f t="shared" si="3"/>
        <v>2505282</v>
      </c>
    </row>
    <row r="60" spans="1:25" x14ac:dyDescent="0.2">
      <c r="A60" s="29" t="s">
        <v>113</v>
      </c>
      <c r="B60" s="29" t="s">
        <v>114</v>
      </c>
      <c r="C60" s="30" t="s">
        <v>115</v>
      </c>
      <c r="D60" s="30">
        <v>2027</v>
      </c>
      <c r="E60" s="30" t="s">
        <v>39</v>
      </c>
      <c r="F60" s="31" t="s">
        <v>40</v>
      </c>
      <c r="G60" s="32">
        <v>194734</v>
      </c>
      <c r="H60" s="33">
        <v>0</v>
      </c>
      <c r="I60" s="33">
        <v>73049</v>
      </c>
      <c r="J60" s="33">
        <v>58354</v>
      </c>
      <c r="K60" s="33">
        <v>0</v>
      </c>
      <c r="L60" s="33">
        <v>0</v>
      </c>
      <c r="M60" s="33">
        <v>0</v>
      </c>
      <c r="N60" s="32">
        <v>15085</v>
      </c>
      <c r="O60" s="34" t="s">
        <v>40</v>
      </c>
      <c r="P60" s="35"/>
      <c r="Q60" s="35"/>
      <c r="R60" s="35"/>
      <c r="S60" s="35"/>
      <c r="T60" s="35"/>
      <c r="U60" s="35"/>
      <c r="V60" s="35"/>
      <c r="W60" s="35"/>
      <c r="X60" s="36">
        <f t="shared" si="2"/>
        <v>0</v>
      </c>
      <c r="Y60" s="37">
        <f t="shared" si="3"/>
        <v>341222</v>
      </c>
    </row>
    <row r="61" spans="1:25" x14ac:dyDescent="0.2">
      <c r="A61" s="29" t="s">
        <v>113</v>
      </c>
      <c r="B61" s="29" t="s">
        <v>158</v>
      </c>
      <c r="C61" s="30" t="s">
        <v>159</v>
      </c>
      <c r="D61" s="30">
        <v>2027</v>
      </c>
      <c r="E61" s="30" t="s">
        <v>74</v>
      </c>
      <c r="F61" s="31" t="s">
        <v>160</v>
      </c>
      <c r="G61" s="32">
        <v>0</v>
      </c>
      <c r="H61" s="33">
        <v>0</v>
      </c>
      <c r="I61" s="33">
        <v>195882</v>
      </c>
      <c r="J61" s="33">
        <v>0</v>
      </c>
      <c r="K61" s="33">
        <v>0</v>
      </c>
      <c r="L61" s="33">
        <v>0</v>
      </c>
      <c r="M61" s="33">
        <v>0</v>
      </c>
      <c r="N61" s="32">
        <v>17434</v>
      </c>
      <c r="O61" s="34" t="s">
        <v>40</v>
      </c>
      <c r="P61" s="35"/>
      <c r="Q61" s="35"/>
      <c r="R61" s="35"/>
      <c r="S61" s="35"/>
      <c r="T61" s="35"/>
      <c r="U61" s="35"/>
      <c r="V61" s="35"/>
      <c r="W61" s="35"/>
      <c r="X61" s="36">
        <f t="shared" si="2"/>
        <v>0</v>
      </c>
      <c r="Y61" s="37">
        <f t="shared" si="3"/>
        <v>213316</v>
      </c>
    </row>
    <row r="62" spans="1:25" x14ac:dyDescent="0.2">
      <c r="A62" s="29" t="s">
        <v>113</v>
      </c>
      <c r="B62" s="29" t="s">
        <v>181</v>
      </c>
      <c r="C62" s="30" t="s">
        <v>182</v>
      </c>
      <c r="D62" s="30">
        <v>2027</v>
      </c>
      <c r="E62" s="30" t="s">
        <v>74</v>
      </c>
      <c r="F62" s="31" t="s">
        <v>40</v>
      </c>
      <c r="G62" s="32">
        <v>0</v>
      </c>
      <c r="H62" s="33">
        <v>0</v>
      </c>
      <c r="I62" s="33">
        <v>948019</v>
      </c>
      <c r="J62" s="33">
        <v>0</v>
      </c>
      <c r="K62" s="33">
        <v>0</v>
      </c>
      <c r="L62" s="33">
        <v>0</v>
      </c>
      <c r="M62" s="33">
        <v>0</v>
      </c>
      <c r="N62" s="32">
        <v>84273</v>
      </c>
      <c r="O62" s="34" t="s">
        <v>40</v>
      </c>
      <c r="P62" s="35"/>
      <c r="Q62" s="35"/>
      <c r="R62" s="35"/>
      <c r="S62" s="35"/>
      <c r="T62" s="35"/>
      <c r="U62" s="35"/>
      <c r="V62" s="35"/>
      <c r="W62" s="35"/>
      <c r="X62" s="36">
        <f t="shared" si="2"/>
        <v>0</v>
      </c>
      <c r="Y62" s="37">
        <f t="shared" si="3"/>
        <v>1032292</v>
      </c>
    </row>
    <row r="63" spans="1:25" x14ac:dyDescent="0.2">
      <c r="A63" s="29" t="s">
        <v>44</v>
      </c>
      <c r="B63" s="29" t="s">
        <v>45</v>
      </c>
      <c r="C63" s="30" t="s">
        <v>46</v>
      </c>
      <c r="D63" s="30">
        <v>2027</v>
      </c>
      <c r="E63" s="30" t="s">
        <v>39</v>
      </c>
      <c r="F63" s="31" t="s">
        <v>40</v>
      </c>
      <c r="G63" s="32">
        <v>373914</v>
      </c>
      <c r="H63" s="33">
        <v>0</v>
      </c>
      <c r="I63" s="33">
        <v>61117</v>
      </c>
      <c r="J63" s="33">
        <v>0</v>
      </c>
      <c r="K63" s="33">
        <v>0</v>
      </c>
      <c r="L63" s="33">
        <v>0</v>
      </c>
      <c r="M63" s="33">
        <v>0</v>
      </c>
      <c r="N63" s="32">
        <v>19660</v>
      </c>
      <c r="O63" s="34" t="s">
        <v>40</v>
      </c>
      <c r="P63" s="35"/>
      <c r="Q63" s="35"/>
      <c r="R63" s="35"/>
      <c r="S63" s="35"/>
      <c r="T63" s="35"/>
      <c r="U63" s="35"/>
      <c r="V63" s="35"/>
      <c r="W63" s="35"/>
      <c r="X63" s="36">
        <f t="shared" si="2"/>
        <v>0</v>
      </c>
      <c r="Y63" s="37">
        <f t="shared" si="3"/>
        <v>454691</v>
      </c>
    </row>
    <row r="64" spans="1:25" x14ac:dyDescent="0.2">
      <c r="A64" s="29" t="s">
        <v>137</v>
      </c>
      <c r="B64" s="29" t="s">
        <v>138</v>
      </c>
      <c r="C64" s="30" t="s">
        <v>139</v>
      </c>
      <c r="D64" s="30">
        <v>2027</v>
      </c>
      <c r="E64" s="30" t="s">
        <v>39</v>
      </c>
      <c r="F64" s="31" t="s">
        <v>40</v>
      </c>
      <c r="G64" s="32">
        <v>0</v>
      </c>
      <c r="H64" s="33">
        <v>0</v>
      </c>
      <c r="I64" s="33">
        <v>23464</v>
      </c>
      <c r="J64" s="33">
        <v>35207</v>
      </c>
      <c r="K64" s="33">
        <v>0</v>
      </c>
      <c r="L64" s="33">
        <v>0</v>
      </c>
      <c r="M64" s="33">
        <v>0</v>
      </c>
      <c r="N64" s="32">
        <v>4261</v>
      </c>
      <c r="O64" s="34" t="s">
        <v>40</v>
      </c>
      <c r="P64" s="35"/>
      <c r="Q64" s="35"/>
      <c r="R64" s="35"/>
      <c r="S64" s="35"/>
      <c r="T64" s="35"/>
      <c r="U64" s="35"/>
      <c r="V64" s="35"/>
      <c r="W64" s="35"/>
      <c r="X64" s="36">
        <f t="shared" si="2"/>
        <v>0</v>
      </c>
      <c r="Y64" s="37">
        <f t="shared" si="3"/>
        <v>62932</v>
      </c>
    </row>
    <row r="65" spans="1:25" x14ac:dyDescent="0.2">
      <c r="A65" s="29" t="s">
        <v>137</v>
      </c>
      <c r="B65" s="29" t="s">
        <v>147</v>
      </c>
      <c r="C65" s="30" t="s">
        <v>148</v>
      </c>
      <c r="D65" s="30">
        <v>2027</v>
      </c>
      <c r="E65" s="30" t="s">
        <v>39</v>
      </c>
      <c r="F65" s="31" t="s">
        <v>40</v>
      </c>
      <c r="G65" s="32">
        <v>0</v>
      </c>
      <c r="H65" s="33">
        <v>0</v>
      </c>
      <c r="I65" s="33">
        <v>26287</v>
      </c>
      <c r="J65" s="33">
        <v>38072</v>
      </c>
      <c r="K65" s="33">
        <v>0</v>
      </c>
      <c r="L65" s="33">
        <v>0</v>
      </c>
      <c r="M65" s="33">
        <v>0</v>
      </c>
      <c r="N65" s="32">
        <v>4500</v>
      </c>
      <c r="O65" s="34" t="s">
        <v>40</v>
      </c>
      <c r="P65" s="35"/>
      <c r="Q65" s="35"/>
      <c r="R65" s="35"/>
      <c r="S65" s="35"/>
      <c r="T65" s="35"/>
      <c r="U65" s="35"/>
      <c r="V65" s="35"/>
      <c r="W65" s="35"/>
      <c r="X65" s="36">
        <f t="shared" si="2"/>
        <v>0</v>
      </c>
      <c r="Y65" s="37">
        <f t="shared" si="3"/>
        <v>68859</v>
      </c>
    </row>
    <row r="66" spans="1:25" x14ac:dyDescent="0.2">
      <c r="A66" s="29" t="s">
        <v>47</v>
      </c>
      <c r="B66" s="29" t="s">
        <v>48</v>
      </c>
      <c r="C66" s="30" t="s">
        <v>49</v>
      </c>
      <c r="D66" s="30">
        <v>2027</v>
      </c>
      <c r="E66" s="30" t="s">
        <v>50</v>
      </c>
      <c r="F66" s="31" t="s">
        <v>40</v>
      </c>
      <c r="G66" s="32">
        <v>0</v>
      </c>
      <c r="H66" s="33">
        <v>0</v>
      </c>
      <c r="I66" s="33">
        <v>48185</v>
      </c>
      <c r="J66" s="33">
        <v>75915</v>
      </c>
      <c r="K66" s="33">
        <v>0</v>
      </c>
      <c r="L66" s="33">
        <v>0</v>
      </c>
      <c r="M66" s="33">
        <v>0</v>
      </c>
      <c r="N66" s="32">
        <v>5973</v>
      </c>
      <c r="O66" s="34" t="s">
        <v>40</v>
      </c>
      <c r="P66" s="35"/>
      <c r="Q66" s="35"/>
      <c r="R66" s="35"/>
      <c r="S66" s="35"/>
      <c r="T66" s="35"/>
      <c r="U66" s="35"/>
      <c r="V66" s="35"/>
      <c r="W66" s="35"/>
      <c r="X66" s="36">
        <f t="shared" si="2"/>
        <v>0</v>
      </c>
      <c r="Y66" s="37">
        <f t="shared" si="3"/>
        <v>130073</v>
      </c>
    </row>
    <row r="67" spans="1:25" x14ac:dyDescent="0.2">
      <c r="A67" s="29" t="s">
        <v>47</v>
      </c>
      <c r="B67" s="29" t="s">
        <v>123</v>
      </c>
      <c r="C67" s="30" t="s">
        <v>124</v>
      </c>
      <c r="D67" s="30">
        <v>2027</v>
      </c>
      <c r="E67" s="30" t="s">
        <v>39</v>
      </c>
      <c r="F67" s="31" t="s">
        <v>40</v>
      </c>
      <c r="G67" s="32">
        <v>345381</v>
      </c>
      <c r="H67" s="33">
        <v>0</v>
      </c>
      <c r="I67" s="33">
        <v>221207</v>
      </c>
      <c r="J67" s="33">
        <v>129270</v>
      </c>
      <c r="K67" s="33">
        <v>0</v>
      </c>
      <c r="L67" s="33">
        <v>0</v>
      </c>
      <c r="M67" s="33">
        <v>0</v>
      </c>
      <c r="N67" s="32">
        <v>30219</v>
      </c>
      <c r="O67" s="34" t="s">
        <v>40</v>
      </c>
      <c r="P67" s="35"/>
      <c r="Q67" s="35"/>
      <c r="R67" s="35"/>
      <c r="S67" s="35"/>
      <c r="T67" s="35"/>
      <c r="U67" s="35"/>
      <c r="V67" s="35"/>
      <c r="W67" s="35"/>
      <c r="X67" s="36">
        <f t="shared" si="2"/>
        <v>0</v>
      </c>
      <c r="Y67" s="37">
        <f t="shared" si="3"/>
        <v>726077</v>
      </c>
    </row>
    <row r="68" spans="1:25" x14ac:dyDescent="0.2">
      <c r="A68" s="29" t="s">
        <v>47</v>
      </c>
      <c r="B68" s="29" t="s">
        <v>173</v>
      </c>
      <c r="C68" s="30" t="s">
        <v>174</v>
      </c>
      <c r="D68" s="30">
        <v>2027</v>
      </c>
      <c r="E68" s="30" t="s">
        <v>74</v>
      </c>
      <c r="F68" s="31" t="s">
        <v>168</v>
      </c>
      <c r="G68" s="32">
        <v>0</v>
      </c>
      <c r="H68" s="33">
        <v>0</v>
      </c>
      <c r="I68" s="33">
        <v>201865</v>
      </c>
      <c r="J68" s="33">
        <v>0</v>
      </c>
      <c r="K68" s="33">
        <v>0</v>
      </c>
      <c r="L68" s="33">
        <v>0</v>
      </c>
      <c r="M68" s="33">
        <v>0</v>
      </c>
      <c r="N68" s="32">
        <v>17966</v>
      </c>
      <c r="O68" s="34" t="s">
        <v>40</v>
      </c>
      <c r="P68" s="35"/>
      <c r="Q68" s="35"/>
      <c r="R68" s="35"/>
      <c r="S68" s="35"/>
      <c r="T68" s="35"/>
      <c r="U68" s="35"/>
      <c r="V68" s="35"/>
      <c r="W68" s="35"/>
      <c r="X68" s="36">
        <f t="shared" si="2"/>
        <v>0</v>
      </c>
      <c r="Y68" s="37">
        <f t="shared" si="3"/>
        <v>219831</v>
      </c>
    </row>
    <row r="69" spans="1:25" x14ac:dyDescent="0.2">
      <c r="A69" s="29" t="s">
        <v>47</v>
      </c>
      <c r="B69" s="29" t="s">
        <v>175</v>
      </c>
      <c r="C69" s="30" t="s">
        <v>176</v>
      </c>
      <c r="D69" s="30">
        <v>2027</v>
      </c>
      <c r="E69" s="30" t="s">
        <v>74</v>
      </c>
      <c r="F69" s="31" t="s">
        <v>168</v>
      </c>
      <c r="G69" s="32">
        <v>0</v>
      </c>
      <c r="H69" s="33">
        <v>0</v>
      </c>
      <c r="I69" s="33">
        <v>333360</v>
      </c>
      <c r="J69" s="33">
        <v>0</v>
      </c>
      <c r="K69" s="33">
        <v>0</v>
      </c>
      <c r="L69" s="33">
        <v>0</v>
      </c>
      <c r="M69" s="33">
        <v>0</v>
      </c>
      <c r="N69" s="32">
        <v>29669</v>
      </c>
      <c r="O69" s="34" t="s">
        <v>40</v>
      </c>
      <c r="P69" s="35"/>
      <c r="Q69" s="35"/>
      <c r="R69" s="35"/>
      <c r="S69" s="35"/>
      <c r="T69" s="35"/>
      <c r="U69" s="35"/>
      <c r="V69" s="35"/>
      <c r="W69" s="35"/>
      <c r="X69" s="36">
        <f t="shared" si="2"/>
        <v>0</v>
      </c>
      <c r="Y69" s="37">
        <f t="shared" si="3"/>
        <v>363029</v>
      </c>
    </row>
    <row r="70" spans="1:25" x14ac:dyDescent="0.2">
      <c r="A70" s="29" t="s">
        <v>47</v>
      </c>
      <c r="B70" s="29" t="s">
        <v>177</v>
      </c>
      <c r="C70" s="30" t="s">
        <v>178</v>
      </c>
      <c r="D70" s="30">
        <v>2027</v>
      </c>
      <c r="E70" s="30" t="s">
        <v>74</v>
      </c>
      <c r="F70" s="31" t="s">
        <v>168</v>
      </c>
      <c r="G70" s="32">
        <v>0</v>
      </c>
      <c r="H70" s="33">
        <v>0</v>
      </c>
      <c r="I70" s="33">
        <v>297690</v>
      </c>
      <c r="J70" s="33">
        <v>0</v>
      </c>
      <c r="K70" s="33">
        <v>0</v>
      </c>
      <c r="L70" s="33">
        <v>0</v>
      </c>
      <c r="M70" s="33">
        <v>0</v>
      </c>
      <c r="N70" s="32">
        <v>26494</v>
      </c>
      <c r="O70" s="34" t="s">
        <v>40</v>
      </c>
      <c r="P70" s="35"/>
      <c r="Q70" s="35"/>
      <c r="R70" s="35"/>
      <c r="S70" s="35"/>
      <c r="T70" s="35"/>
      <c r="U70" s="35"/>
      <c r="V70" s="35"/>
      <c r="W70" s="35"/>
      <c r="X70" s="36">
        <f t="shared" si="2"/>
        <v>0</v>
      </c>
      <c r="Y70" s="37">
        <f t="shared" si="3"/>
        <v>324184</v>
      </c>
    </row>
    <row r="71" spans="1:25" x14ac:dyDescent="0.2">
      <c r="A71" s="29" t="s">
        <v>47</v>
      </c>
      <c r="B71" s="29" t="s">
        <v>179</v>
      </c>
      <c r="C71" s="30" t="s">
        <v>180</v>
      </c>
      <c r="D71" s="30">
        <v>2027</v>
      </c>
      <c r="E71" s="30" t="s">
        <v>157</v>
      </c>
      <c r="F71" s="31" t="s">
        <v>168</v>
      </c>
      <c r="G71" s="32">
        <v>58104</v>
      </c>
      <c r="H71" s="33">
        <v>155088</v>
      </c>
      <c r="I71" s="33">
        <v>178589</v>
      </c>
      <c r="J71" s="33">
        <v>40626</v>
      </c>
      <c r="K71" s="33">
        <v>0</v>
      </c>
      <c r="L71" s="33">
        <v>0</v>
      </c>
      <c r="M71" s="33">
        <v>0</v>
      </c>
      <c r="N71" s="32">
        <v>37388</v>
      </c>
      <c r="O71" s="34" t="s">
        <v>94</v>
      </c>
      <c r="P71" s="35">
        <v>0</v>
      </c>
      <c r="Q71" s="35">
        <v>0</v>
      </c>
      <c r="R71" s="35">
        <v>12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6">
        <f t="shared" si="2"/>
        <v>12</v>
      </c>
      <c r="Y71" s="37">
        <f t="shared" si="3"/>
        <v>469795</v>
      </c>
    </row>
    <row r="72" spans="1:25" x14ac:dyDescent="0.2">
      <c r="A72" s="29"/>
      <c r="B72" s="29"/>
      <c r="C72" s="30"/>
      <c r="D72" s="30"/>
      <c r="E72" s="30"/>
      <c r="F72" s="31"/>
      <c r="G72" s="32"/>
      <c r="H72" s="33"/>
      <c r="I72" s="33"/>
      <c r="J72" s="33"/>
      <c r="K72" s="33"/>
      <c r="L72" s="33"/>
      <c r="M72" s="33"/>
      <c r="N72" s="32"/>
      <c r="O72" s="34"/>
      <c r="P72" s="35"/>
      <c r="Q72" s="35"/>
      <c r="R72" s="35"/>
      <c r="S72" s="35"/>
      <c r="T72" s="35"/>
      <c r="U72" s="35"/>
      <c r="V72" s="35"/>
      <c r="W72" s="35"/>
      <c r="X72" s="36">
        <f t="shared" si="2"/>
        <v>0</v>
      </c>
      <c r="Y72" s="37">
        <f t="shared" si="3"/>
        <v>0</v>
      </c>
    </row>
    <row r="73" spans="1:25" x14ac:dyDescent="0.2">
      <c r="A73" s="29"/>
      <c r="B73" s="29"/>
      <c r="C73" s="30"/>
      <c r="D73" s="30"/>
      <c r="E73" s="30"/>
      <c r="F73" s="31"/>
      <c r="G73" s="32"/>
      <c r="H73" s="33"/>
      <c r="I73" s="33"/>
      <c r="J73" s="33"/>
      <c r="K73" s="33"/>
      <c r="L73" s="33"/>
      <c r="M73" s="33"/>
      <c r="N73" s="32"/>
      <c r="O73" s="34"/>
      <c r="P73" s="35"/>
      <c r="Q73" s="35"/>
      <c r="R73" s="35"/>
      <c r="S73" s="35"/>
      <c r="T73" s="35"/>
      <c r="U73" s="35"/>
      <c r="V73" s="35"/>
      <c r="W73" s="35"/>
      <c r="X73" s="36">
        <f t="shared" si="2"/>
        <v>0</v>
      </c>
      <c r="Y73" s="37">
        <f t="shared" si="3"/>
        <v>0</v>
      </c>
    </row>
    <row r="74" spans="1:25" x14ac:dyDescent="0.2">
      <c r="A74" s="29"/>
      <c r="B74" s="29"/>
      <c r="C74" s="30"/>
      <c r="D74" s="30"/>
      <c r="E74" s="30"/>
      <c r="F74" s="31"/>
      <c r="G74" s="32"/>
      <c r="H74" s="33"/>
      <c r="I74" s="33"/>
      <c r="J74" s="33"/>
      <c r="K74" s="33"/>
      <c r="L74" s="33"/>
      <c r="M74" s="33"/>
      <c r="N74" s="32"/>
      <c r="O74" s="34"/>
      <c r="P74" s="35"/>
      <c r="Q74" s="35"/>
      <c r="R74" s="35"/>
      <c r="S74" s="35"/>
      <c r="T74" s="35"/>
      <c r="U74" s="35"/>
      <c r="V74" s="35"/>
      <c r="W74" s="35"/>
      <c r="X74" s="36">
        <f t="shared" si="2"/>
        <v>0</v>
      </c>
      <c r="Y74" s="37">
        <f t="shared" si="3"/>
        <v>0</v>
      </c>
    </row>
    <row r="75" spans="1:25" x14ac:dyDescent="0.2">
      <c r="A75" s="29"/>
      <c r="B75" s="29"/>
      <c r="C75" s="30"/>
      <c r="D75" s="30"/>
      <c r="E75" s="30"/>
      <c r="F75" s="31"/>
      <c r="G75" s="32"/>
      <c r="H75" s="33"/>
      <c r="I75" s="33"/>
      <c r="J75" s="33"/>
      <c r="K75" s="33"/>
      <c r="L75" s="33"/>
      <c r="M75" s="33"/>
      <c r="N75" s="32"/>
      <c r="O75" s="34"/>
      <c r="P75" s="35"/>
      <c r="Q75" s="35"/>
      <c r="R75" s="35"/>
      <c r="S75" s="35"/>
      <c r="T75" s="35"/>
      <c r="U75" s="35"/>
      <c r="V75" s="35"/>
      <c r="W75" s="35"/>
      <c r="X75" s="36">
        <f t="shared" ref="X75" si="4">SUM(P75:W75)</f>
        <v>0</v>
      </c>
      <c r="Y75" s="37">
        <f t="shared" si="3"/>
        <v>0</v>
      </c>
    </row>
    <row r="76" spans="1:25" x14ac:dyDescent="0.2">
      <c r="A76" s="29"/>
      <c r="B76" s="29"/>
      <c r="C76" s="30"/>
      <c r="D76" s="30"/>
      <c r="E76" s="30"/>
      <c r="F76" s="31"/>
      <c r="G76" s="32"/>
      <c r="H76" s="33"/>
      <c r="I76" s="33"/>
      <c r="J76" s="33"/>
      <c r="K76" s="33"/>
      <c r="L76" s="33"/>
      <c r="M76" s="33"/>
      <c r="N76" s="32"/>
      <c r="O76" s="34"/>
      <c r="P76" s="35"/>
      <c r="Q76" s="35"/>
      <c r="R76" s="35"/>
      <c r="S76" s="35"/>
      <c r="T76" s="35"/>
      <c r="U76" s="35"/>
      <c r="V76" s="35"/>
      <c r="W76" s="35"/>
      <c r="X76" s="36">
        <f t="shared" ref="X76:X81" si="5">SUM(P76:W76)</f>
        <v>0</v>
      </c>
      <c r="Y76" s="37">
        <f t="shared" ref="Y76:Y81" si="6">SUM(G76:N76)</f>
        <v>0</v>
      </c>
    </row>
    <row r="77" spans="1:25" x14ac:dyDescent="0.2">
      <c r="A77" s="29"/>
      <c r="B77" s="29"/>
      <c r="C77" s="30"/>
      <c r="D77" s="30"/>
      <c r="E77" s="30"/>
      <c r="F77" s="31"/>
      <c r="G77" s="32"/>
      <c r="H77" s="33"/>
      <c r="I77" s="33"/>
      <c r="J77" s="33"/>
      <c r="K77" s="33"/>
      <c r="L77" s="33"/>
      <c r="M77" s="33"/>
      <c r="N77" s="32"/>
      <c r="O77" s="34"/>
      <c r="P77" s="35"/>
      <c r="Q77" s="35"/>
      <c r="R77" s="35"/>
      <c r="S77" s="35"/>
      <c r="T77" s="35"/>
      <c r="U77" s="35"/>
      <c r="V77" s="35"/>
      <c r="W77" s="35"/>
      <c r="X77" s="36">
        <f t="shared" si="5"/>
        <v>0</v>
      </c>
      <c r="Y77" s="37">
        <f t="shared" si="6"/>
        <v>0</v>
      </c>
    </row>
    <row r="78" spans="1:25" x14ac:dyDescent="0.2">
      <c r="A78" s="29"/>
      <c r="B78" s="29"/>
      <c r="C78" s="30"/>
      <c r="D78" s="30"/>
      <c r="E78" s="30"/>
      <c r="F78" s="31"/>
      <c r="G78" s="32"/>
      <c r="H78" s="33"/>
      <c r="I78" s="33"/>
      <c r="J78" s="33"/>
      <c r="K78" s="33"/>
      <c r="L78" s="33"/>
      <c r="M78" s="33"/>
      <c r="N78" s="32"/>
      <c r="O78" s="34"/>
      <c r="P78" s="35"/>
      <c r="Q78" s="35"/>
      <c r="R78" s="35"/>
      <c r="S78" s="35"/>
      <c r="T78" s="35"/>
      <c r="U78" s="35"/>
      <c r="V78" s="35"/>
      <c r="W78" s="35"/>
      <c r="X78" s="36">
        <f t="shared" si="5"/>
        <v>0</v>
      </c>
      <c r="Y78" s="37">
        <f t="shared" si="6"/>
        <v>0</v>
      </c>
    </row>
    <row r="79" spans="1:25" x14ac:dyDescent="0.2">
      <c r="A79" s="29"/>
      <c r="B79" s="29"/>
      <c r="C79" s="30"/>
      <c r="D79" s="30"/>
      <c r="E79" s="30"/>
      <c r="F79" s="31"/>
      <c r="G79" s="32"/>
      <c r="H79" s="33"/>
      <c r="I79" s="33"/>
      <c r="J79" s="33"/>
      <c r="K79" s="33"/>
      <c r="L79" s="33"/>
      <c r="M79" s="33"/>
      <c r="N79" s="32"/>
      <c r="O79" s="34"/>
      <c r="P79" s="35"/>
      <c r="Q79" s="35"/>
      <c r="R79" s="35"/>
      <c r="S79" s="35"/>
      <c r="T79" s="35"/>
      <c r="U79" s="35"/>
      <c r="V79" s="35"/>
      <c r="W79" s="35"/>
      <c r="X79" s="36">
        <f t="shared" si="5"/>
        <v>0</v>
      </c>
      <c r="Y79" s="37">
        <f t="shared" si="6"/>
        <v>0</v>
      </c>
    </row>
    <row r="80" spans="1:25" x14ac:dyDescent="0.2">
      <c r="A80" s="29"/>
      <c r="B80" s="29"/>
      <c r="C80" s="30"/>
      <c r="D80" s="30"/>
      <c r="E80" s="30"/>
      <c r="F80" s="31"/>
      <c r="G80" s="32"/>
      <c r="H80" s="33"/>
      <c r="I80" s="33"/>
      <c r="J80" s="33"/>
      <c r="K80" s="33"/>
      <c r="L80" s="33"/>
      <c r="M80" s="33"/>
      <c r="N80" s="32"/>
      <c r="O80" s="34"/>
      <c r="P80" s="35"/>
      <c r="Q80" s="35"/>
      <c r="R80" s="35"/>
      <c r="S80" s="35"/>
      <c r="T80" s="35"/>
      <c r="U80" s="35"/>
      <c r="V80" s="35"/>
      <c r="W80" s="35"/>
      <c r="X80" s="36">
        <f t="shared" si="5"/>
        <v>0</v>
      </c>
      <c r="Y80" s="37">
        <f t="shared" si="6"/>
        <v>0</v>
      </c>
    </row>
    <row r="81" spans="1:25" x14ac:dyDescent="0.2">
      <c r="A81" s="29"/>
      <c r="B81" s="29"/>
      <c r="C81" s="30"/>
      <c r="D81" s="30"/>
      <c r="E81" s="30"/>
      <c r="F81" s="31"/>
      <c r="G81" s="32"/>
      <c r="H81" s="33"/>
      <c r="I81" s="33"/>
      <c r="J81" s="33"/>
      <c r="K81" s="33"/>
      <c r="L81" s="33"/>
      <c r="M81" s="33"/>
      <c r="N81" s="32"/>
      <c r="O81" s="34"/>
      <c r="P81" s="35"/>
      <c r="Q81" s="35"/>
      <c r="R81" s="35"/>
      <c r="S81" s="35"/>
      <c r="T81" s="35"/>
      <c r="U81" s="35"/>
      <c r="V81" s="35"/>
      <c r="W81" s="35"/>
      <c r="X81" s="36">
        <f t="shared" si="5"/>
        <v>0</v>
      </c>
      <c r="Y81" s="37">
        <f t="shared" si="6"/>
        <v>0</v>
      </c>
    </row>
  </sheetData>
  <autoFilter ref="A10:Y10" xr:uid="{1EF3130D-B79A-4E99-90CF-AEDB7F7EF0C7}"/>
  <sortState xmlns:xlrd2="http://schemas.microsoft.com/office/spreadsheetml/2017/richdata2" ref="A11:Y75">
    <sortCondition ref="A11:A75"/>
    <sortCondition ref="B11:B75"/>
  </sortState>
  <conditionalFormatting sqref="D11:D81">
    <cfRule type="expression" dxfId="2" priority="3">
      <formula>OR($D11&gt;2027,AND($D11&lt;2027,$D11&lt;&gt;""))</formula>
    </cfRule>
  </conditionalFormatting>
  <conditionalFormatting sqref="Y11:Y81">
    <cfRule type="expression" dxfId="1" priority="1">
      <formula>#REF!&lt;0</formula>
    </cfRule>
    <cfRule type="cellIs" dxfId="0" priority="2" operator="lessThan">
      <formula>0</formula>
    </cfRule>
  </conditionalFormatting>
  <dataValidations count="3">
    <dataValidation type="list" allowBlank="1" showInputMessage="1" showErrorMessage="1" sqref="O11:O81" xr:uid="{1F775848-CC94-45F7-8C60-C29686E692AC}">
      <formula1>"FMR, Actual Rent"</formula1>
    </dataValidation>
    <dataValidation type="list" allowBlank="1" showInputMessage="1" showErrorMessage="1" sqref="F11:F81" xr:uid="{4925B1AE-F62A-4CB9-812B-BBB43FF61408}">
      <formula1>"DV, YHDP"</formula1>
    </dataValidation>
    <dataValidation allowBlank="1" showErrorMessage="1" sqref="A10:Y10" xr:uid="{BD3DC5D1-DA1C-4BA0-80F9-A06D773215C6}"/>
  </dataValidations>
  <pageMargins left="0.5" right="0.5" top="0.25" bottom="0.4" header="0.3" footer="0.15"/>
  <pageSetup fitToWidth="2" fitToHeight="10" orientation="landscape" r:id="rId1"/>
  <headerFooter>
    <oddFooter>&amp;L&amp;L &amp;B&amp;F&amp;R&amp;R &amp;B6/22/2026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0f01f9-2a01-4792-aee1-b4de82774b38" xsi:nil="true"/>
    <lcf76f155ced4ddcb4097134ff3c332f xmlns="f4048ec6-96a3-4471-8680-564d5fb1fe8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5591EEB806504FA4D4ED075762DD1F" ma:contentTypeVersion="13" ma:contentTypeDescription="Create a new document." ma:contentTypeScope="" ma:versionID="281b6d95e3dd49f98816e5aeb3c34068">
  <xsd:schema xmlns:xsd="http://www.w3.org/2001/XMLSchema" xmlns:xs="http://www.w3.org/2001/XMLSchema" xmlns:p="http://schemas.microsoft.com/office/2006/metadata/properties" xmlns:ns2="f4048ec6-96a3-4471-8680-564d5fb1fe8c" xmlns:ns3="410f01f9-2a01-4792-aee1-b4de82774b38" targetNamespace="http://schemas.microsoft.com/office/2006/metadata/properties" ma:root="true" ma:fieldsID="87c53157f0012722e84784ffa7a02a82" ns2:_="" ns3:_="">
    <xsd:import namespace="f4048ec6-96a3-4471-8680-564d5fb1fe8c"/>
    <xsd:import namespace="410f01f9-2a01-4792-aee1-b4de82774b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48ec6-96a3-4471-8680-564d5fb1fe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40d6766-8f40-4e77-9fe3-fc7a05c33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f01f9-2a01-4792-aee1-b4de82774b3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4b2b88c-06a2-4950-9393-d8f574d9a52c}" ma:internalName="TaxCatchAll" ma:showField="CatchAllData" ma:web="410f01f9-2a01-4792-aee1-b4de82774b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2F6CB1-C8EA-4DB7-9EBD-AF0410383C3C}">
  <ds:schemaRefs>
    <ds:schemaRef ds:uri="http://schemas.openxmlformats.org/package/2006/metadata/core-properties"/>
    <ds:schemaRef ds:uri="410f01f9-2a01-4792-aee1-b4de82774b38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f4048ec6-96a3-4471-8680-564d5fb1fe8c"/>
  </ds:schemaRefs>
</ds:datastoreItem>
</file>

<file path=customXml/itemProps2.xml><?xml version="1.0" encoding="utf-8"?>
<ds:datastoreItem xmlns:ds="http://schemas.openxmlformats.org/officeDocument/2006/customXml" ds:itemID="{44C4E82C-FCCF-4CE1-920B-39C3BBC9C9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0E0795-AC28-4ED2-BE0A-5E873F0221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048ec6-96a3-4471-8680-564d5fb1fe8c"/>
    <ds:schemaRef ds:uri="410f01f9-2a01-4792-aee1-b4de82774b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 2026 GIW</vt:lpstr>
      <vt:lpstr>'FY 2026 GIW'!Print_Titles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Roger A</dc:creator>
  <cp:lastModifiedBy>Idelia Robinson-Confer</cp:lastModifiedBy>
  <dcterms:created xsi:type="dcterms:W3CDTF">2026-06-17T19:56:06Z</dcterms:created>
  <dcterms:modified xsi:type="dcterms:W3CDTF">2026-07-15T15:32:55Z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0x010100A15591EEB806504FA4D4ED075762DD1F</vt:lpwstr>
  </property>
  <property fmtid="{D5CDD505-2E9C-101B-9397-08002B2CF9AE}" pid="3" name="MediaServiceImageTags">
    <vt:lpwstr/>
  </property>
</Properties>
</file>