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West/Revised Budgets/"/>
    </mc:Choice>
  </mc:AlternateContent>
  <xr:revisionPtr revIDLastSave="8" documentId="8_{943CD8DB-0917-4366-9B49-3B99A795B935}" xr6:coauthVersionLast="47" xr6:coauthVersionMax="47" xr10:uidLastSave="{F83DBD81-05EC-4A1A-945D-0014189188C3}"/>
  <bookViews>
    <workbookView xWindow="30450" yWindow="-30" windowWidth="18405" windowHeight="13905" firstSheet="6" activeTab="9"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sheetId="16" r:id="rId7"/>
    <sheet name="VAWA Costs" sheetId="20" r:id="rId8"/>
    <sheet name="Rural Costs" sheetId="21" r:id="rId9"/>
    <sheet name="Admin &amp; Match" sheetId="3" r:id="rId10"/>
    <sheet name="Proposed Budget" sheetId="13" r:id="rId11"/>
    <sheet name="For Reference 2026 FMR" sheetId="5" r:id="rId12"/>
  </sheets>
  <definedNames>
    <definedName name="Lebanon_County" localSheetId="10">#REF!</definedName>
    <definedName name="Lebanon_County">#REF!</definedName>
    <definedName name="_xlnm.Print_Area" localSheetId="9">'Admin &amp; Match'!$A$5:$H$29</definedName>
    <definedName name="_xlnm.Print_Area" localSheetId="11">'For Reference 2026 FMR'!$A$1:$K$26</definedName>
    <definedName name="_xlnm.Print_Area" localSheetId="1">'General Information'!$A$1:$G$24</definedName>
    <definedName name="_xlnm.Print_Area" localSheetId="6">HMIS!$A$5:$I$21</definedName>
    <definedName name="_xlnm.Print_Area" localSheetId="0">Instructions!$A$1:$E$11</definedName>
    <definedName name="_xlnm.Print_Area" localSheetId="2">Leasing!$A$5:$M$104</definedName>
    <definedName name="_xlnm.Print_Area" localSheetId="4">Operating!$A$5:$I$25</definedName>
    <definedName name="_xlnm.Print_Area" localSheetId="10">'Proposed Budget'!$A$4:$F$40</definedName>
    <definedName name="_xlnm.Print_Area" localSheetId="3">'Rental Assistance'!$A$5:$M$63</definedName>
    <definedName name="_xlnm.Print_Area" localSheetId="8">'Rural Costs'!$A$5:$I$23</definedName>
    <definedName name="_xlnm.Print_Area" localSheetId="5">'Supportive Services'!$A$5:$I$32</definedName>
    <definedName name="_xlnm.Print_Area" localSheetId="7">'VAWA Costs'!$A$5:$I$26</definedName>
    <definedName name="_xlnm.Print_Titles" localSheetId="9">'Admin &amp; Match'!$5:$6</definedName>
    <definedName name="_xlnm.Print_Titles" localSheetId="6">HMIS!$5:$10</definedName>
    <definedName name="_xlnm.Print_Titles" localSheetId="2">Leasing!$5:$6</definedName>
    <definedName name="_xlnm.Print_Titles" localSheetId="4">Operating!$5:$10</definedName>
    <definedName name="_xlnm.Print_Titles" localSheetId="3">'Rental Assistance'!$5:$6</definedName>
    <definedName name="_xlnm.Print_Titles" localSheetId="8">'Rural Costs'!$5:$6</definedName>
    <definedName name="_xlnm.Print_Titles" localSheetId="5">'Supportive Services'!$5:$10</definedName>
    <definedName name="_xlnm.Print_Titles" localSheetId="7">'VAWA Costs'!$5:$6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3" l="1"/>
  <c r="D19" i="13"/>
  <c r="D20" i="13"/>
  <c r="D34" i="13"/>
  <c r="D18" i="13"/>
  <c r="D5" i="5" l="1"/>
  <c r="E57" i="14"/>
  <c r="C84" i="14"/>
  <c r="C85" i="14"/>
  <c r="C86" i="14"/>
  <c r="C87" i="14"/>
  <c r="C88" i="14"/>
  <c r="C89" i="14"/>
  <c r="C90" i="14"/>
  <c r="C91" i="14"/>
  <c r="C92" i="14"/>
  <c r="C93" i="14"/>
  <c r="C94" i="14"/>
  <c r="C95" i="14"/>
  <c r="C96" i="14"/>
  <c r="C97" i="14"/>
  <c r="C98" i="14"/>
  <c r="C99" i="14"/>
  <c r="C100" i="14"/>
  <c r="C101" i="14"/>
  <c r="C102" i="14"/>
  <c r="C83" i="14"/>
  <c r="D6" i="5" l="1"/>
  <c r="D7" i="5"/>
  <c r="D8" i="5"/>
  <c r="D9" i="5"/>
  <c r="D10" i="5"/>
  <c r="D11" i="5"/>
  <c r="D12" i="5"/>
  <c r="D13" i="5"/>
  <c r="D14" i="5"/>
  <c r="D15" i="5"/>
  <c r="D16" i="5"/>
  <c r="D17" i="5"/>
  <c r="D18" i="5"/>
  <c r="D19" i="5"/>
  <c r="D20" i="5"/>
  <c r="D21" i="5"/>
  <c r="D22" i="5"/>
  <c r="D23" i="5"/>
  <c r="D24" i="5"/>
  <c r="E61" i="14"/>
  <c r="E87" i="14" s="1"/>
  <c r="F61" i="14"/>
  <c r="F87" i="14" s="1"/>
  <c r="D37" i="13"/>
  <c r="D28" i="13"/>
  <c r="E43" i="15"/>
  <c r="F43" i="15"/>
  <c r="G43" i="15"/>
  <c r="H43" i="15"/>
  <c r="I43" i="15"/>
  <c r="J43" i="15"/>
  <c r="E44" i="15"/>
  <c r="F44" i="15"/>
  <c r="G44" i="15"/>
  <c r="H44" i="15"/>
  <c r="I44" i="15"/>
  <c r="J44" i="15"/>
  <c r="E45" i="15"/>
  <c r="F45" i="15"/>
  <c r="G45" i="15"/>
  <c r="H45" i="15"/>
  <c r="I45" i="15"/>
  <c r="J45" i="15"/>
  <c r="E46" i="15"/>
  <c r="F46" i="15"/>
  <c r="G46" i="15"/>
  <c r="H46" i="15"/>
  <c r="I46" i="15"/>
  <c r="J46" i="15"/>
  <c r="E47" i="15"/>
  <c r="F47" i="15"/>
  <c r="G47" i="15"/>
  <c r="H47" i="15"/>
  <c r="I47" i="15"/>
  <c r="J47" i="15"/>
  <c r="E48" i="15"/>
  <c r="F48" i="15"/>
  <c r="G48" i="15"/>
  <c r="H48" i="15"/>
  <c r="I48" i="15"/>
  <c r="J48" i="15"/>
  <c r="E49" i="15"/>
  <c r="F49" i="15"/>
  <c r="G49" i="15"/>
  <c r="H49" i="15"/>
  <c r="I49" i="15"/>
  <c r="J49" i="15"/>
  <c r="E50" i="15"/>
  <c r="F50" i="15"/>
  <c r="G50" i="15"/>
  <c r="H50" i="15"/>
  <c r="I50" i="15"/>
  <c r="J50" i="15"/>
  <c r="E51" i="15"/>
  <c r="F51" i="15"/>
  <c r="G51" i="15"/>
  <c r="H51" i="15"/>
  <c r="I51" i="15"/>
  <c r="J51" i="15"/>
  <c r="E52" i="15"/>
  <c r="F52" i="15"/>
  <c r="G52" i="15"/>
  <c r="H52" i="15"/>
  <c r="I52" i="15"/>
  <c r="J52" i="15"/>
  <c r="E53" i="15"/>
  <c r="F53" i="15"/>
  <c r="G53" i="15"/>
  <c r="H53" i="15"/>
  <c r="I53" i="15"/>
  <c r="J53" i="15"/>
  <c r="E54" i="15"/>
  <c r="F54" i="15"/>
  <c r="G54" i="15"/>
  <c r="H54" i="15"/>
  <c r="I54" i="15"/>
  <c r="J54" i="15"/>
  <c r="E55" i="15"/>
  <c r="F55" i="15"/>
  <c r="G55" i="15"/>
  <c r="H55" i="15"/>
  <c r="I55" i="15"/>
  <c r="J55" i="15"/>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C43" i="15"/>
  <c r="C44" i="15"/>
  <c r="C45" i="15"/>
  <c r="C46" i="15"/>
  <c r="C47" i="15"/>
  <c r="C48" i="15"/>
  <c r="C49" i="15"/>
  <c r="C50" i="15"/>
  <c r="C51" i="15"/>
  <c r="C52" i="15"/>
  <c r="C53" i="15"/>
  <c r="C54" i="15"/>
  <c r="C55" i="15"/>
  <c r="C56" i="15"/>
  <c r="C57" i="15"/>
  <c r="C58" i="15"/>
  <c r="C59" i="15"/>
  <c r="C60" i="15"/>
  <c r="C61" i="15"/>
  <c r="K16" i="15"/>
  <c r="K17" i="15"/>
  <c r="K18" i="15"/>
  <c r="K19" i="15"/>
  <c r="K20" i="15"/>
  <c r="K21" i="15"/>
  <c r="K22" i="15"/>
  <c r="K23" i="15"/>
  <c r="K24" i="15"/>
  <c r="K25" i="15"/>
  <c r="K26" i="15"/>
  <c r="K27" i="15"/>
  <c r="K28" i="15"/>
  <c r="K29" i="15"/>
  <c r="K30" i="15"/>
  <c r="K31" i="15"/>
  <c r="K32" i="15"/>
  <c r="K33" i="15"/>
  <c r="K34" i="15"/>
  <c r="C16" i="15"/>
  <c r="C17" i="15"/>
  <c r="C18" i="15"/>
  <c r="C19" i="15"/>
  <c r="C20" i="15"/>
  <c r="C21" i="15"/>
  <c r="C22" i="15"/>
  <c r="C23" i="15"/>
  <c r="C24" i="15"/>
  <c r="C25" i="15"/>
  <c r="C26" i="15"/>
  <c r="C27" i="15"/>
  <c r="C28" i="15"/>
  <c r="C29" i="15"/>
  <c r="C30" i="15"/>
  <c r="C31" i="15"/>
  <c r="C32" i="15"/>
  <c r="C33" i="15"/>
  <c r="C34" i="15"/>
  <c r="C55" i="14"/>
  <c r="E58" i="14"/>
  <c r="F58" i="14"/>
  <c r="F84" i="14" s="1"/>
  <c r="G58" i="14"/>
  <c r="G84" i="14" s="1"/>
  <c r="H58" i="14"/>
  <c r="H84" i="14" s="1"/>
  <c r="I58" i="14"/>
  <c r="I84" i="14" s="1"/>
  <c r="J58" i="14"/>
  <c r="J84" i="14" s="1"/>
  <c r="E59" i="14"/>
  <c r="E85" i="14" s="1"/>
  <c r="F59" i="14"/>
  <c r="F85" i="14" s="1"/>
  <c r="G59" i="14"/>
  <c r="G85" i="14" s="1"/>
  <c r="H59" i="14"/>
  <c r="H85" i="14" s="1"/>
  <c r="I59" i="14"/>
  <c r="I85" i="14" s="1"/>
  <c r="J59" i="14"/>
  <c r="J85" i="14" s="1"/>
  <c r="E60" i="14"/>
  <c r="F60" i="14"/>
  <c r="F86" i="14" s="1"/>
  <c r="G60" i="14"/>
  <c r="G86" i="14" s="1"/>
  <c r="H60" i="14"/>
  <c r="H86" i="14" s="1"/>
  <c r="I60" i="14"/>
  <c r="I86" i="14" s="1"/>
  <c r="J60" i="14"/>
  <c r="J86" i="14" s="1"/>
  <c r="G61" i="14"/>
  <c r="G87" i="14" s="1"/>
  <c r="H61" i="14"/>
  <c r="H87" i="14" s="1"/>
  <c r="I61" i="14"/>
  <c r="I87" i="14" s="1"/>
  <c r="J61" i="14"/>
  <c r="J87" i="14" s="1"/>
  <c r="E62" i="14"/>
  <c r="F62" i="14"/>
  <c r="F88" i="14" s="1"/>
  <c r="G62" i="14"/>
  <c r="G88" i="14" s="1"/>
  <c r="H62" i="14"/>
  <c r="H88" i="14" s="1"/>
  <c r="I62" i="14"/>
  <c r="I88" i="14" s="1"/>
  <c r="J62" i="14"/>
  <c r="J88" i="14" s="1"/>
  <c r="E63" i="14"/>
  <c r="E89" i="14" s="1"/>
  <c r="F63" i="14"/>
  <c r="F89" i="14" s="1"/>
  <c r="G63" i="14"/>
  <c r="G89" i="14" s="1"/>
  <c r="H63" i="14"/>
  <c r="H89" i="14" s="1"/>
  <c r="I63" i="14"/>
  <c r="I89" i="14" s="1"/>
  <c r="J63" i="14"/>
  <c r="J89" i="14" s="1"/>
  <c r="E64" i="14"/>
  <c r="F64" i="14"/>
  <c r="F90" i="14" s="1"/>
  <c r="G64" i="14"/>
  <c r="G90" i="14" s="1"/>
  <c r="H64" i="14"/>
  <c r="H90" i="14" s="1"/>
  <c r="I64" i="14"/>
  <c r="I90" i="14" s="1"/>
  <c r="J64" i="14"/>
  <c r="J90" i="14" s="1"/>
  <c r="E65" i="14"/>
  <c r="F65" i="14"/>
  <c r="F91" i="14" s="1"/>
  <c r="G65" i="14"/>
  <c r="G91" i="14" s="1"/>
  <c r="H65" i="14"/>
  <c r="H91" i="14" s="1"/>
  <c r="I65" i="14"/>
  <c r="I91" i="14" s="1"/>
  <c r="J65" i="14"/>
  <c r="J91" i="14" s="1"/>
  <c r="E66" i="14"/>
  <c r="F66" i="14"/>
  <c r="F92" i="14" s="1"/>
  <c r="G66" i="14"/>
  <c r="G92" i="14" s="1"/>
  <c r="H66" i="14"/>
  <c r="H92" i="14" s="1"/>
  <c r="I66" i="14"/>
  <c r="I92" i="14" s="1"/>
  <c r="J66" i="14"/>
  <c r="J92" i="14" s="1"/>
  <c r="E67" i="14"/>
  <c r="F67" i="14"/>
  <c r="F93" i="14" s="1"/>
  <c r="G67" i="14"/>
  <c r="G93" i="14" s="1"/>
  <c r="H67" i="14"/>
  <c r="H93" i="14" s="1"/>
  <c r="I67" i="14"/>
  <c r="I93" i="14" s="1"/>
  <c r="J67" i="14"/>
  <c r="J93" i="14" s="1"/>
  <c r="E68" i="14"/>
  <c r="F68" i="14"/>
  <c r="F94" i="14" s="1"/>
  <c r="G68" i="14"/>
  <c r="G94" i="14" s="1"/>
  <c r="H68" i="14"/>
  <c r="H94" i="14" s="1"/>
  <c r="I68" i="14"/>
  <c r="I94" i="14" s="1"/>
  <c r="J68" i="14"/>
  <c r="J94" i="14" s="1"/>
  <c r="E69" i="14"/>
  <c r="E95" i="14" s="1"/>
  <c r="F69" i="14"/>
  <c r="F95" i="14" s="1"/>
  <c r="G69" i="14"/>
  <c r="G95" i="14" s="1"/>
  <c r="H69" i="14"/>
  <c r="H95" i="14" s="1"/>
  <c r="I69" i="14"/>
  <c r="I95" i="14" s="1"/>
  <c r="J69" i="14"/>
  <c r="J95" i="14" s="1"/>
  <c r="E70" i="14"/>
  <c r="F70" i="14"/>
  <c r="F96" i="14" s="1"/>
  <c r="G70" i="14"/>
  <c r="G96" i="14" s="1"/>
  <c r="H70" i="14"/>
  <c r="H96" i="14" s="1"/>
  <c r="I70" i="14"/>
  <c r="I96" i="14" s="1"/>
  <c r="J70" i="14"/>
  <c r="J96" i="14" s="1"/>
  <c r="E71" i="14"/>
  <c r="F71" i="14"/>
  <c r="F97" i="14" s="1"/>
  <c r="G71" i="14"/>
  <c r="G97" i="14" s="1"/>
  <c r="H71" i="14"/>
  <c r="H97" i="14" s="1"/>
  <c r="I71" i="14"/>
  <c r="I97" i="14" s="1"/>
  <c r="J71" i="14"/>
  <c r="J97" i="14" s="1"/>
  <c r="E72" i="14"/>
  <c r="F72" i="14"/>
  <c r="F98" i="14" s="1"/>
  <c r="G72" i="14"/>
  <c r="G98" i="14" s="1"/>
  <c r="H72" i="14"/>
  <c r="H98" i="14" s="1"/>
  <c r="I72" i="14"/>
  <c r="I98" i="14" s="1"/>
  <c r="J72" i="14"/>
  <c r="J98" i="14" s="1"/>
  <c r="E73" i="14"/>
  <c r="F73" i="14"/>
  <c r="F99" i="14" s="1"/>
  <c r="G73" i="14"/>
  <c r="G99" i="14" s="1"/>
  <c r="H73" i="14"/>
  <c r="H99" i="14" s="1"/>
  <c r="I73" i="14"/>
  <c r="I99" i="14" s="1"/>
  <c r="J73" i="14"/>
  <c r="J99" i="14" s="1"/>
  <c r="E74" i="14"/>
  <c r="F74" i="14"/>
  <c r="F100" i="14" s="1"/>
  <c r="G74" i="14"/>
  <c r="G100" i="14" s="1"/>
  <c r="H74" i="14"/>
  <c r="H100" i="14" s="1"/>
  <c r="I74" i="14"/>
  <c r="I100" i="14" s="1"/>
  <c r="J74" i="14"/>
  <c r="J100" i="14" s="1"/>
  <c r="E75" i="14"/>
  <c r="E101" i="14" s="1"/>
  <c r="F75" i="14"/>
  <c r="F101" i="14" s="1"/>
  <c r="G75" i="14"/>
  <c r="G101" i="14" s="1"/>
  <c r="H75" i="14"/>
  <c r="H101" i="14" s="1"/>
  <c r="I75" i="14"/>
  <c r="I101" i="14" s="1"/>
  <c r="J75" i="14"/>
  <c r="J101" i="14" s="1"/>
  <c r="E76" i="14"/>
  <c r="F76" i="14"/>
  <c r="F102" i="14" s="1"/>
  <c r="G76" i="14"/>
  <c r="G102" i="14" s="1"/>
  <c r="H76" i="14"/>
  <c r="H102" i="14" s="1"/>
  <c r="I76" i="14"/>
  <c r="I102" i="14" s="1"/>
  <c r="J76" i="14"/>
  <c r="J102" i="14" s="1"/>
  <c r="C58" i="14"/>
  <c r="C59" i="14"/>
  <c r="C60" i="14"/>
  <c r="C61" i="14"/>
  <c r="C62" i="14"/>
  <c r="C63" i="14"/>
  <c r="C64" i="14"/>
  <c r="C65" i="14"/>
  <c r="C66" i="14"/>
  <c r="C67" i="14"/>
  <c r="C68" i="14"/>
  <c r="C69" i="14"/>
  <c r="C70" i="14"/>
  <c r="C71" i="14"/>
  <c r="C72" i="14"/>
  <c r="C73" i="14"/>
  <c r="C74" i="14"/>
  <c r="C75" i="14"/>
  <c r="C76" i="14"/>
  <c r="K31" i="14"/>
  <c r="K32" i="14"/>
  <c r="K33" i="14"/>
  <c r="K34" i="14"/>
  <c r="K35" i="14"/>
  <c r="K36" i="14"/>
  <c r="K37" i="14"/>
  <c r="K38" i="14"/>
  <c r="K39" i="14"/>
  <c r="K40" i="14"/>
  <c r="K41" i="14"/>
  <c r="K42" i="14"/>
  <c r="K43" i="14"/>
  <c r="K44" i="14"/>
  <c r="K45" i="14"/>
  <c r="K46" i="14"/>
  <c r="K47" i="14"/>
  <c r="K48" i="14"/>
  <c r="K49" i="14"/>
  <c r="C31" i="14"/>
  <c r="C32" i="14"/>
  <c r="C33" i="14"/>
  <c r="C34" i="14"/>
  <c r="C35" i="14"/>
  <c r="C36" i="14"/>
  <c r="C37" i="14"/>
  <c r="C38" i="14"/>
  <c r="C39" i="14"/>
  <c r="C40" i="14"/>
  <c r="C41" i="14"/>
  <c r="C42" i="14"/>
  <c r="C43" i="14"/>
  <c r="C44" i="14"/>
  <c r="C45" i="14"/>
  <c r="C46" i="14"/>
  <c r="C47" i="14"/>
  <c r="C48" i="14"/>
  <c r="C49" i="14"/>
  <c r="E86" i="14" l="1"/>
  <c r="K86" i="14" s="1"/>
  <c r="E102" i="14"/>
  <c r="E96" i="14"/>
  <c r="E90" i="14"/>
  <c r="K90" i="14" s="1"/>
  <c r="E84" i="14"/>
  <c r="E99" i="14"/>
  <c r="E93" i="14"/>
  <c r="K60" i="15"/>
  <c r="E100" i="14"/>
  <c r="E98" i="14"/>
  <c r="K98" i="14" s="1"/>
  <c r="E97" i="14"/>
  <c r="K97" i="14" s="1"/>
  <c r="E94" i="14"/>
  <c r="K94" i="14" s="1"/>
  <c r="E92" i="14"/>
  <c r="K92" i="14" s="1"/>
  <c r="E91" i="14"/>
  <c r="K91" i="14" s="1"/>
  <c r="E88" i="14"/>
  <c r="K88" i="14" s="1"/>
  <c r="K46" i="15"/>
  <c r="K54" i="15"/>
  <c r="K53" i="15"/>
  <c r="K50" i="15"/>
  <c r="K49" i="15"/>
  <c r="K48" i="15"/>
  <c r="K47" i="15"/>
  <c r="K44" i="15"/>
  <c r="K43" i="15"/>
  <c r="K57" i="15"/>
  <c r="K61" i="15"/>
  <c r="K58" i="15"/>
  <c r="K51" i="15"/>
  <c r="K59" i="15"/>
  <c r="K56" i="15"/>
  <c r="K55" i="15"/>
  <c r="K52" i="15"/>
  <c r="K45" i="15"/>
  <c r="K89" i="14"/>
  <c r="K85" i="14"/>
  <c r="K93" i="14" l="1"/>
  <c r="K99" i="14"/>
  <c r="K100" i="14"/>
  <c r="K95" i="14"/>
  <c r="K101" i="14"/>
  <c r="K102" i="14"/>
  <c r="K87" i="14"/>
  <c r="K84" i="14"/>
  <c r="K96" i="14"/>
  <c r="E83" i="14"/>
  <c r="F57" i="14"/>
  <c r="F83" i="14" s="1"/>
  <c r="G57" i="14"/>
  <c r="G83" i="14" s="1"/>
  <c r="H57" i="14"/>
  <c r="H83" i="14" s="1"/>
  <c r="I57" i="14"/>
  <c r="I83" i="14" s="1"/>
  <c r="J57" i="14"/>
  <c r="J83" i="14" s="1"/>
  <c r="C57" i="14"/>
  <c r="E18" i="21" l="1"/>
  <c r="D35" i="13" s="1"/>
  <c r="F5" i="21"/>
  <c r="D5" i="21"/>
  <c r="E23" i="20"/>
  <c r="F5" i="20"/>
  <c r="D5" i="20"/>
  <c r="F5" i="3"/>
  <c r="D5" i="3"/>
  <c r="G5" i="16"/>
  <c r="D5" i="16"/>
  <c r="G5" i="2"/>
  <c r="D5" i="2"/>
  <c r="G5" i="1"/>
  <c r="D5" i="1"/>
  <c r="H5" i="15"/>
  <c r="D5" i="15"/>
  <c r="H5" i="14"/>
  <c r="D5" i="14"/>
  <c r="C42" i="15"/>
  <c r="C15" i="15"/>
  <c r="C30" i="14"/>
  <c r="F14" i="15"/>
  <c r="G14" i="15"/>
  <c r="H14" i="15"/>
  <c r="I14" i="15"/>
  <c r="J14" i="15"/>
  <c r="E14" i="15"/>
  <c r="F29" i="14"/>
  <c r="G29" i="14"/>
  <c r="H29" i="14"/>
  <c r="I29" i="14"/>
  <c r="J29" i="14"/>
  <c r="E29" i="14"/>
  <c r="D9" i="13"/>
  <c r="D10" i="13"/>
  <c r="D11" i="13"/>
  <c r="D16" i="13"/>
  <c r="D17" i="13"/>
  <c r="D8" i="13"/>
  <c r="E16" i="16" l="1"/>
  <c r="D33" i="13" s="1"/>
  <c r="G42" i="15"/>
  <c r="G41" i="15" s="1"/>
  <c r="H42" i="15"/>
  <c r="H41" i="15" s="1"/>
  <c r="I42" i="15"/>
  <c r="I41" i="15" s="1"/>
  <c r="J42" i="15"/>
  <c r="J41" i="15" s="1"/>
  <c r="F42" i="15"/>
  <c r="F41" i="15" s="1"/>
  <c r="E42" i="15"/>
  <c r="E41" i="15" s="1"/>
  <c r="K15" i="15"/>
  <c r="K30" i="14"/>
  <c r="K29" i="14" s="1"/>
  <c r="E82" i="14"/>
  <c r="K42" i="15" l="1"/>
  <c r="K41" i="15"/>
  <c r="D30" i="13" s="1"/>
  <c r="K14" i="15"/>
  <c r="G82" i="14"/>
  <c r="H82" i="14"/>
  <c r="I82" i="14"/>
  <c r="J82" i="14"/>
  <c r="F82" i="14"/>
  <c r="K82" i="14" l="1"/>
  <c r="D29" i="13" s="1"/>
  <c r="F20" i="3" s="1"/>
  <c r="F21" i="3" s="1"/>
  <c r="K83" i="14"/>
  <c r="E28" i="2" l="1"/>
  <c r="D32" i="13" s="1"/>
  <c r="E23" i="1" l="1"/>
  <c r="D31" i="13" l="1"/>
  <c r="D36" i="13" s="1"/>
  <c r="D21" i="13" s="1"/>
  <c r="D38" i="13" l="1"/>
</calcChain>
</file>

<file path=xl/sharedStrings.xml><?xml version="1.0" encoding="utf-8"?>
<sst xmlns="http://schemas.openxmlformats.org/spreadsheetml/2006/main" count="333" uniqueCount="214">
  <si>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</si>
  <si>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</si>
  <si>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</si>
  <si>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</si>
  <si>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</si>
  <si>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</si>
  <si>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</si>
  <si>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</si>
  <si>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</si>
  <si>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</si>
  <si>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</si>
  <si>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</si>
  <si>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</si>
  <si>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</si>
  <si>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</si>
  <si>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</si>
  <si>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</si>
  <si>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</si>
  <si>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</si>
  <si>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</si>
  <si>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</si>
  <si>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</si>
  <si>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</si>
  <si>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</si>
  <si>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</si>
  <si>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</si>
  <si>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</si>
  <si>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</si>
  <si>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</si>
  <si>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</si>
  <si>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</si>
  <si>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</si>
  <si>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</si>
  <si>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</si>
  <si>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</si>
  <si>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</si>
  <si>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</si>
  <si>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</si>
  <si>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</si>
  <si>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</si>
  <si>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</si>
  <si>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</si>
  <si>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</si>
  <si>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</si>
  <si>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</si>
  <si>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</si>
  <si>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</si>
  <si>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</si>
  <si>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</si>
  <si>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</si>
  <si>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</si>
  <si>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</si>
  <si>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</si>
  <si>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</si>
  <si>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</si>
  <si>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</si>
  <si>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</si>
  <si>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</si>
  <si>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</si>
  <si>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</si>
  <si>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</si>
  <si>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</si>
  <si>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</si>
  <si>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</si>
  <si>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</si>
  <si>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</si>
  <si>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</si>
  <si>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</si>
  <si>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</si>
  <si>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</si>
  <si>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</si>
  <si>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</si>
  <si>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</si>
  <si>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</si>
  <si>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</si>
  <si>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</si>
  <si>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HMIS</t>
  </si>
  <si>
    <t>Software</t>
  </si>
  <si>
    <t>Services</t>
  </si>
  <si>
    <t>Personnel</t>
  </si>
  <si>
    <t>Space and Operations</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</si>
  <si>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</si>
  <si>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</si>
  <si>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</si>
  <si>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</si>
  <si>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</si>
  <si>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</si>
  <si>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</si>
  <si>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</si>
  <si>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</si>
  <si>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</si>
  <si>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</si>
  <si>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</si>
  <si>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 xml:space="preserve">DV Bonus: </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</si>
  <si>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</si>
  <si>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</si>
  <si>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</si>
  <si>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</si>
  <si>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</si>
  <si>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</si>
  <si>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</si>
  <si>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</si>
  <si>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VAWA COSTS</t>
  </si>
  <si>
    <t>If VAWA Costs will be included in your budget, complete the below tables where applicable.</t>
  </si>
  <si>
    <t>VAWA Costs</t>
  </si>
  <si>
    <t>NOTES REGARDING ADMIN &amp; MATCH:</t>
  </si>
  <si>
    <r>
      <t xml:space="preserve">Project Type </t>
    </r>
    <r>
      <rPr>
        <sz val="11"/>
        <color theme="1"/>
        <rFont val="Aptos Narrow"/>
        <family val="2"/>
      </rPr>
      <t>(select from list)</t>
    </r>
    <r>
      <rPr>
        <b/>
        <sz val="13"/>
        <color theme="1"/>
        <rFont val="Aptos Narrow"/>
        <family val="2"/>
      </rPr>
      <t>:</t>
    </r>
  </si>
  <si>
    <r>
      <t xml:space="preserve">Is this project requesting funds through the DV Bonus? </t>
    </r>
    <r>
      <rPr>
        <sz val="11"/>
        <color theme="1"/>
        <rFont val="Aptos Narrow"/>
        <family val="2"/>
      </rPr>
      <t>(select from list)</t>
    </r>
    <r>
      <rPr>
        <b/>
        <sz val="13"/>
        <color theme="1"/>
        <rFont val="Aptos Narrow"/>
        <family val="2"/>
      </rPr>
      <t xml:space="preserve">: </t>
    </r>
  </si>
  <si>
    <t>To calculate Rental Assistance, enter the information requested in the blue boxes below.</t>
  </si>
  <si>
    <t>COSTS RELATED TO VAWA EMERGENCY TRANSFER FACILITATION</t>
  </si>
  <si>
    <r>
      <t xml:space="preserve">Travel Costs </t>
    </r>
    <r>
      <rPr>
        <sz val="11.5"/>
        <rFont val="Aptos Narrow"/>
        <family val="2"/>
      </rPr>
      <t>(Assistance with reasonable travel costs for survivors and their families to travel for an emergency transfer(s). This may include travel costs to locations outside of your CoC’s geography. )</t>
    </r>
  </si>
  <si>
    <r>
      <t xml:space="preserve">Moving Costs </t>
    </r>
    <r>
      <rPr>
        <sz val="11.5"/>
        <rFont val="Aptos Narrow"/>
        <family val="2"/>
      </rPr>
      <t>(Assistance with reasonable moving costs to move survivors for an emergency transfer(s). )</t>
    </r>
  </si>
  <si>
    <r>
      <t xml:space="preserve">Case management </t>
    </r>
    <r>
      <rPr>
        <sz val="11.5"/>
        <rFont val="Aptos Narrow"/>
        <family val="2"/>
      </rPr>
      <t>(Grant funds can be used to pay staff time necessary to assess, coordinate, and implement emergency transfer(s).)</t>
    </r>
  </si>
  <si>
    <r>
      <t>Housing Fees</t>
    </r>
    <r>
      <rPr>
        <sz val="11.5"/>
        <rFont val="Aptos Narrow"/>
        <family val="2"/>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</si>
  <si>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Utilities</t>
    </r>
    <r>
      <rPr>
        <sz val="11.5"/>
        <rFont val="Aptos Narrow"/>
        <family val="2"/>
      </rPr>
      <t xml:space="preserve"> ( Grant funds can be used to pay for costs of establishing utility assistance in the safe unit the survivor is transferring to.)</t>
    </r>
  </si>
  <si>
    <r>
      <t xml:space="preserve">Security Deposits </t>
    </r>
    <r>
      <rPr>
        <sz val="11.5"/>
        <rFont val="Aptos Narrow"/>
        <family val="2"/>
      </rPr>
      <t>(Grant funds can be used to pay for security deposits of the safe unit the survivor is transferring to via an emergency transfer(s).)</t>
    </r>
  </si>
  <si>
    <r>
      <t xml:space="preserve">Housing navigation </t>
    </r>
    <r>
      <rPr>
        <sz val="11.5"/>
        <rFont val="Aptos Narrow"/>
        <family val="2"/>
      </rPr>
      <t>(Grant funds can be used to pay staff time necessary to identify safe units and facilitate moves into housing for survivors through emergency transfer(s).)</t>
    </r>
  </si>
  <si>
    <r>
      <t>Technology to make an available unit safe</t>
    </r>
    <r>
      <rPr>
        <sz val="11.5"/>
        <rFont val="Aptos Narrow"/>
        <family val="2"/>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</si>
  <si>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</si>
  <si>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HOUSING COSTS: RENTAL ASSISTANCE BUDGET</t>
    </r>
    <r>
      <rPr>
        <sz val="18"/>
        <color rgb="FF000000"/>
        <rFont val="Aptos"/>
        <family val="2"/>
      </rPr>
      <t xml:space="preserve">  </t>
    </r>
  </si>
  <si>
    <r>
      <t xml:space="preserve">TOTAL OPERATING BUDGET 
</t>
    </r>
    <r>
      <rPr>
        <b/>
        <i/>
        <sz val="11"/>
        <rFont val="Aptos"/>
        <family val="2"/>
      </rPr>
      <t>(will automatically calculate)</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</si>
  <si>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</si>
  <si>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</si>
  <si>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HMIS Total 
</t>
    </r>
    <r>
      <rPr>
        <b/>
        <i/>
        <sz val="11"/>
        <color theme="1"/>
        <rFont val="Aptos"/>
        <family val="2"/>
      </rPr>
      <t>(will automatically calculate)</t>
    </r>
  </si>
  <si>
    <r>
      <t xml:space="preserve">If your agency is not the HMIS Lead and is requesting funds to support HMIS-related expenses, </t>
    </r>
    <r>
      <rPr>
        <b/>
        <u/>
        <sz val="12"/>
        <color theme="0"/>
        <rFont val="Aptos"/>
        <family val="2"/>
      </rPr>
      <t>please describe how these funds will be used and why they are needed</t>
    </r>
    <r>
      <rPr>
        <b/>
        <sz val="12"/>
        <color theme="0"/>
        <rFont val="Aptos"/>
        <family val="2"/>
      </rPr>
      <t>:</t>
    </r>
  </si>
  <si>
    <r>
      <t xml:space="preserve">VAWA Emergency Transfer Facilitation Subtotal </t>
    </r>
    <r>
      <rPr>
        <b/>
        <i/>
        <sz val="11"/>
        <color theme="1"/>
        <rFont val="Aptos"/>
        <family val="2"/>
      </rPr>
      <t>(will automatically calculate)</t>
    </r>
  </si>
  <si>
    <t>Is your organization a Victim Services Provider?:</t>
  </si>
  <si>
    <r>
      <t xml:space="preserve">Admin Requested Budget:
 </t>
    </r>
    <r>
      <rPr>
        <sz val="12"/>
        <color theme="0"/>
        <rFont val="Aptos"/>
        <family val="2"/>
      </rPr>
      <t>(cannot exceed 10% of total grant)</t>
    </r>
  </si>
  <si>
    <r>
      <t>MATCH</t>
    </r>
    <r>
      <rPr>
        <sz val="18"/>
        <color theme="0"/>
        <rFont val="Aptos"/>
        <family val="2"/>
      </rPr>
      <t xml:space="preserve"> </t>
    </r>
    <r>
      <rPr>
        <sz val="16"/>
        <color theme="0"/>
        <rFont val="Aptos"/>
        <family val="2"/>
      </rPr>
      <t>(e-snaps 6I)</t>
    </r>
  </si>
  <si>
    <r>
      <t>SUMMARY BUDGET</t>
    </r>
    <r>
      <rPr>
        <sz val="20"/>
        <color rgb="FF000000"/>
        <rFont val="Aptos"/>
        <family val="2"/>
      </rPr>
      <t xml:space="preserve"> </t>
    </r>
  </si>
  <si>
    <t>Rural Costs</t>
  </si>
  <si>
    <t>RURAL COSTS</t>
  </si>
  <si>
    <t>NOTES REGARDING RURAL COSTS:</t>
  </si>
  <si>
    <r>
      <t xml:space="preserve">Rural Costs Subtotal </t>
    </r>
    <r>
      <rPr>
        <b/>
        <i/>
        <sz val="11"/>
        <color theme="1"/>
        <rFont val="Aptos"/>
        <family val="2"/>
      </rPr>
      <t>(will automatically calculate)</t>
    </r>
  </si>
  <si>
    <t>The table below should ONLY be completed by applicants who will operate in a "rural area." 
If your project operates in a rural area and you are requesting that Rural Costs will be included in the project's budget, complete the below table as applicable.</t>
  </si>
  <si>
    <t>If you are proposing to include Rural Costs in your budget, please describe this necessity:</t>
  </si>
  <si>
    <r>
      <t xml:space="preserve">Repairs to housing units  </t>
    </r>
    <r>
      <rPr>
        <sz val="11.5"/>
        <rFont val="Aptos Narrow"/>
        <family val="2"/>
      </rPr>
      <t>i) in which individuals and families experiencing homelessness will be housed, or ii) which are currently not fit for human habitation.</t>
    </r>
  </si>
  <si>
    <t xml:space="preserve">Staff training, professional development, skill development, and staff retention activities. </t>
  </si>
  <si>
    <r>
      <t xml:space="preserve">Short-term emergency lodging. </t>
    </r>
    <r>
      <rPr>
        <sz val="11.5"/>
        <rFont val="Aptos Narrow"/>
        <family val="2"/>
      </rPr>
      <t>Payment of short-term emergency lodging, including in motels or shelters, directly or through vouchers.</t>
    </r>
  </si>
  <si>
    <t>NOTES REGARDING LEASING:</t>
  </si>
  <si>
    <t>Do you plan to use FMRs or Actual Rents/HUD Paid Rents for Leased Units?</t>
  </si>
  <si>
    <t>HMFA</t>
  </si>
  <si>
    <t>TOTAL LEASING COSTS (Auto-Calculated using FMRs or Actual Rents)</t>
  </si>
  <si>
    <t>If you are proposing a regional project, please describe how the admin will be shared/used:</t>
  </si>
  <si>
    <t>INFO REGARDING BUDGET LINE ITEMS (BLIs)</t>
  </si>
  <si>
    <t>Armstrong County</t>
  </si>
  <si>
    <t>Butler County</t>
  </si>
  <si>
    <t>Cameron County</t>
  </si>
  <si>
    <t>Clarion County</t>
  </si>
  <si>
    <t>Clearfield County</t>
  </si>
  <si>
    <t>Crawford County</t>
  </si>
  <si>
    <t>Elk County</t>
  </si>
  <si>
    <t>Fayette County</t>
  </si>
  <si>
    <t>Forest County</t>
  </si>
  <si>
    <t>Greene County</t>
  </si>
  <si>
    <t>Indiana County</t>
  </si>
  <si>
    <t>Jefferson County</t>
  </si>
  <si>
    <t>Lawrence County</t>
  </si>
  <si>
    <t>McKean County</t>
  </si>
  <si>
    <t>Mercer County</t>
  </si>
  <si>
    <t>Potter County</t>
  </si>
  <si>
    <t>Venango County</t>
  </si>
  <si>
    <t>Warren County</t>
  </si>
  <si>
    <t>Washington County</t>
  </si>
  <si>
    <t>Westmoreland County</t>
  </si>
  <si>
    <r>
      <rPr>
        <b/>
        <sz val="11"/>
        <color theme="1"/>
        <rFont val="Aptos"/>
        <family val="2"/>
      </rPr>
      <t xml:space="preserve">If you selected FMRs: 
</t>
    </r>
    <r>
      <rPr>
        <sz val="11"/>
        <color theme="1"/>
        <rFont val="Aptos"/>
        <family val="2"/>
      </rPr>
      <t>--Total leasing costs will calculate at the chart at the bottom of this sheet (see yellow box at bottom of this sheet for total leasing costs).</t>
    </r>
    <r>
      <rPr>
        <b/>
        <sz val="11"/>
        <color theme="1"/>
        <rFont val="Aptos"/>
        <family val="2"/>
      </rPr>
      <t xml:space="preserve">
If you selected Actual/HUD Paid Rent:</t>
    </r>
    <r>
      <rPr>
        <sz val="11"/>
        <color theme="1"/>
        <rFont val="Aptos"/>
        <family val="2"/>
      </rPr>
      <t xml:space="preserve">
-- Enter the Actual Rents per unit to be used in the Actual Rent table below. This should match the chart above (e.g., if you selected 2 1-bedroom units in Armstrong County in the chart above, in the chart below you will insert the rent amount for one 1-bedroom unit in Armstrong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</si>
  <si>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t>FOR REFERENCE: FY 2026 FAIR MARKET RENTS</t>
  </si>
  <si>
    <t>https://www.huduser.gov/portal/datasets/fmr/fmrs/FY2026_code/2026state_summary.odn
-- The ‘0-bedroom’ unit listed in e-snaps is the ‘efficiency’ unit size on the FMR table. SRO units are calculated at 75 percent of the efficiency rate.</t>
  </si>
  <si>
    <t>If leasing a single structure, how many units will be provided in the project? (i.e., how many households can be housed in the project at a single point in time). Please enter  a whole number in the blue box.</t>
  </si>
  <si>
    <t>Will the transitional housing project be operated out of a building your agency owns?</t>
  </si>
  <si>
    <t>How many units will be provided in the project? (i.e., how many households can be housed in the project at a single point in time). Please enter a whole number in the blue box.</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</si>
  <si>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Western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</si>
  <si>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--Eligible VAWA costs are outlined in the tables below.</t>
  </si>
  <si>
    <t xml:space="preserve">--Eligible Rural Costs are outlined in the tables below.
--Rural Costs can only be used in a county which is defined as a rural area in the CoC Program Competition NOFO. Please consult the CoC's New Project RFP to confirm whether rural costs are eligible for your project before completing this worksheet.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</si>
  <si>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Please fill in all blue cells below.</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</si>
  <si>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</si>
  <si>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</si>
  <si>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Have you confirmed that your project will operate within a HUD designated "rural area"? This tab should only be completed if you select "Yes".</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</si>
  <si>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</si>
  <si>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</si>
  <si>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</si>
  <si>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r>
      <rPr>
        <b/>
        <i/>
        <sz val="13"/>
        <color theme="1"/>
        <rFont val="Aptos"/>
        <family val="2"/>
      </rPr>
      <t xml:space="preserve">(SSO - Standalone and SSO - Street Outreach Only) </t>
    </r>
    <r>
      <rPr>
        <b/>
        <sz val="13"/>
        <color theme="1"/>
        <rFont val="Aptos"/>
        <family val="2"/>
      </rPr>
      <t>Total Households Requested:</t>
    </r>
  </si>
  <si>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</si>
  <si>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r>
      <rPr>
        <sz val="13"/>
        <color theme="1"/>
        <rFont val="Aptos Narrow"/>
        <family val="2"/>
      </rPr>
      <t xml:space="preserve">Transitional Housing Only: </t>
    </r>
    <r>
      <rPr>
        <b/>
        <sz val="13"/>
        <color theme="1"/>
        <rFont val="Aptos Narrow"/>
        <family val="2"/>
      </rPr>
      <t>Total Number of Units at a point in time (this should match the corresponding budget screens). Please enter a whole number. 
(If not applicable, leave blank)</t>
    </r>
  </si>
  <si>
    <r>
      <rPr>
        <sz val="13"/>
        <color theme="1"/>
        <rFont val="Aptos Narrow"/>
        <family val="2"/>
      </rPr>
      <t xml:space="preserve">Supportive Services Only (Street Outreach) or Supportive Services Only (non-Street Outreach) Only: </t>
    </r>
    <r>
      <rPr>
        <b/>
        <sz val="13"/>
        <color theme="1"/>
        <rFont val="Aptos Narrow"/>
        <family val="2"/>
      </rPr>
      <t>Total Number of Households to be served at a point in time (this should match what is in your new project application). Please enter a whole number.
(If not applicable, leave blank)</t>
    </r>
  </si>
  <si>
    <t>In this workbook, please complete the following worksheets that apply to your project: 
- General Information 
- Leasing 
- Rental Assistance 
- Operating 
- Supportive Services 
- VAWA (DV Bonus only)
- HMIS (DV Bonus only)
- Admin &amp; Match</t>
  </si>
  <si>
    <t>General information regarding BLIs:
-- TH projects may use Operating, Leasing, or Rental Assistance budget line item for the project's housing, depending on the project's set up. See RFP for more details.
-- SSO - Standalone and SSO - Street Outreach projects cannot request funds under Leasing, Rental Assistance, or Operating.</t>
  </si>
  <si>
    <t>-- FY2026 Fair Market Rent levels will be used for HUD’s FY2026 New Project Application. Leasing project can opt to use Actual Rents/HUD Paid Rents instead of FMR. Actual Rents/HUD Paid Rents CANNOT exceed the FMRs used for the application. 
-- The ‘0-bedroom’ unit listed in e-snaps is the ‘efficiency’ unit size on the FMR table. SRO units are calculated at 75 percent of the efficiency rate.</t>
  </si>
  <si>
    <r>
      <t>--Rental Assistance is when Participant enters into a lease directly with the landlord. 
--</t>
    </r>
    <r>
      <rPr>
        <b/>
        <sz val="11"/>
        <color theme="1"/>
        <rFont val="Aptos"/>
        <family val="2"/>
      </rPr>
      <t>Rental Assistance cannot be combined with Operating Costs (i.e., you</t>
    </r>
    <r>
      <rPr>
        <b/>
        <i/>
        <sz val="11"/>
        <color theme="1"/>
        <rFont val="Aptos"/>
        <family val="2"/>
      </rPr>
      <t xml:space="preserve"> cannot </t>
    </r>
    <r>
      <rPr>
        <b/>
        <sz val="11"/>
        <color theme="1"/>
        <rFont val="Aptos"/>
        <family val="2"/>
      </rPr>
      <t>submit a budget that includes a Rental Assistance line item and an Operating line item.</t>
    </r>
    <r>
      <rPr>
        <sz val="11"/>
        <color theme="1"/>
        <rFont val="Aptos"/>
        <family val="2"/>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</si>
  <si>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 xml:space="preserve">RENTAL ASSISTANCE (USING FAIR MARKET RENTS)  </t>
  </si>
  <si>
    <t>LEASING OF UNITS</t>
  </si>
  <si>
    <r>
      <t>OPERATING</t>
    </r>
    <r>
      <rPr>
        <b/>
        <sz val="14"/>
        <color theme="0"/>
        <rFont val="Aptos"/>
        <family val="2"/>
      </rPr>
      <t xml:space="preserve"> </t>
    </r>
  </si>
  <si>
    <t>SUPPORTIVE SERVICES</t>
  </si>
  <si>
    <r>
      <t>**</t>
    </r>
    <r>
      <rPr>
        <b/>
        <u/>
        <sz val="11"/>
        <color theme="0"/>
        <rFont val="Aptos Narrow"/>
        <family val="2"/>
      </rPr>
      <t>Transitional Housing projects</t>
    </r>
    <r>
      <rPr>
        <b/>
        <sz val="11"/>
        <color theme="0"/>
        <rFont val="Aptos Narrow"/>
        <family val="2"/>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Aptos Narrow"/>
        <family val="2"/>
      </rPr>
      <t>within a Transitional Housing project</t>
    </r>
    <r>
      <rPr>
        <b/>
        <sz val="11"/>
        <color theme="0"/>
        <rFont val="Aptos Narrow"/>
        <family val="2"/>
      </rPr>
      <t>, please indicate if you are also leveraging services through community partners/ resources.  If leveraged through a MOU, these services can count towards your required match commitment.</t>
    </r>
  </si>
  <si>
    <t xml:space="preserve">If HMIS-related costs will be included in your budget, complete the below chart. 
The cost of a license to HMIS is covered by the CoC. As such, this line item is only available to Organization's applying for the DV Bonus who need to establish an HMIS Comparable Database. </t>
  </si>
  <si>
    <t>HMIS COSTS - Eligible for DV Bonus projects ONLY</t>
  </si>
  <si>
    <t>VAWA COSTS (Eligible for DV Bonus projects ONLY)</t>
  </si>
  <si>
    <r>
      <t>ADMINISTRATIVE COSTS</t>
    </r>
    <r>
      <rPr>
        <sz val="16"/>
        <color theme="0"/>
        <rFont val="Aptos"/>
        <family val="2"/>
      </rPr>
      <t xml:space="preserve"> </t>
    </r>
  </si>
  <si>
    <t>FMR</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</si>
  <si>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</si>
  <si>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Aptos"/>
        <family val="2"/>
      </rPr>
      <t xml:space="preserve"> </t>
    </r>
    <r>
      <rPr>
        <sz val="11"/>
        <color theme="1"/>
        <rFont val="Aptos"/>
        <family val="2"/>
      </rPr>
      <t>Leasing projects can also opt to use Actual Rents instead of FMR.</t>
    </r>
  </si>
  <si>
    <t>LEASING SINGLE STRUCTURE</t>
  </si>
  <si>
    <t>ho</t>
  </si>
  <si>
    <r>
      <t xml:space="preserve">Match Amount:
</t>
    </r>
    <r>
      <rPr>
        <b/>
        <i/>
        <sz val="12"/>
        <color theme="0"/>
        <rFont val="Aptos Narrow"/>
        <family val="2"/>
      </rPr>
      <t>(must be at least 25% of Total Assistance Requested less Leasing)</t>
    </r>
  </si>
  <si>
    <r>
      <t xml:space="preserve">FOR REFERENCE: Total Assistance Requested less Leasing:
</t>
    </r>
    <r>
      <rPr>
        <b/>
        <i/>
        <sz val="10"/>
        <color rgb="FFC00000"/>
        <rFont val="Aptos Narrow"/>
        <family val="2"/>
      </rPr>
      <t>Auto-calculates as Budget is completed. 
Do not use until all relevant budget information in input into this workbook.</t>
    </r>
  </si>
  <si>
    <r>
      <t xml:space="preserve">FOR REFERENCE: 25% of Total Assistance Requested less Leasing:
</t>
    </r>
    <r>
      <rPr>
        <b/>
        <i/>
        <sz val="10"/>
        <color rgb="FFC00000"/>
        <rFont val="Aptos Narrow"/>
        <family val="2"/>
      </rPr>
      <t>Auto-calculates. Once the budget is complete, the Match Amount input above should be no less than the amount calculated here.</t>
    </r>
  </si>
  <si>
    <r>
      <t>Please complete the table below regarding the Match to be provided, including type of Match, source type and name, and the amount of Match provided from each source.</t>
    </r>
    <r>
      <rPr>
        <i/>
        <sz val="11"/>
        <color theme="1"/>
        <rFont val="Aptos"/>
        <family val="2"/>
      </rPr>
      <t xml:space="preserve"> </t>
    </r>
  </si>
  <si>
    <t>Cash or 
In-Kind</t>
  </si>
  <si>
    <t>Brief  Description of Match</t>
  </si>
  <si>
    <t>Amount of the Committed Match</t>
  </si>
  <si>
    <t>Name of Match Source</t>
  </si>
  <si>
    <t>Admin Percentage:</t>
  </si>
  <si>
    <t>Match Percentage:</t>
  </si>
  <si>
    <r>
      <rPr>
        <b/>
        <i/>
        <sz val="13"/>
        <color theme="1"/>
        <rFont val="Aptos"/>
        <family val="2"/>
      </rPr>
      <t xml:space="preserve">(TH ONLY) </t>
    </r>
    <r>
      <rPr>
        <b/>
        <sz val="13"/>
        <color theme="1"/>
        <rFont val="Aptos"/>
        <family val="2"/>
      </rPr>
      <t xml:space="preserve">Total Units Requested:
</t>
    </r>
    <r>
      <rPr>
        <b/>
        <sz val="10"/>
        <color theme="1"/>
        <rFont val="Aptos"/>
        <family val="2"/>
      </rPr>
      <t>NOTE: Please double check that this matches the total number of units indicated in your Rental Assistance/Leasing line items, if you are using Rental Assistance or Leasing dollars.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</si>
</sst>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89" x14ac:knownFonts="1">
    <font>
      <sz val="11"/>
      <color theme="1"/>
      <name val="Calibri"/>
      <family val="2"/>
      <scheme val="minor"/>
    </font>
    <font>
      <u/>
      <sz val="11"/>
      <color theme="10"/>
      <name val="Calibri"/>
      <family val="2"/>
      <scheme val="minor"/>
    </font>
    <font>
      <sz val="8"/>
      <name val="Calibri"/>
      <family val="2"/>
      <scheme val="minor"/>
    </font>
    <font>
      <sz val="11"/>
      <color theme="1"/>
      <name val="Aptos Narrow"/>
      <family val="2"/>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
      <name val="Aptos Narrow"/>
      <family val="2"/>
    </font>
    <font>
      <b/>
      <sz val="11.5"/>
      <name val="Aptos Narrow"/>
      <family val="2"/>
    </font>
    <font>
      <b/>
      <i/>
      <sz val="9"/>
      <name val="Aptos Narrow"/>
      <family val="2"/>
    </font>
    <font>
      <sz val="11.5"/>
      <name val="Aptos Narrow"/>
      <family val="2"/>
    </font>
    <font>
      <b/>
      <i/>
      <sz val="14"/>
      <name val="Aptos"/>
      <family val="2"/>
    </font>
    <font>
      <b/>
      <i/>
      <sz val="14"/>
      <color rgb="FF000000"/>
      <name val="Aptos"/>
      <family val="2"/>
    </font>
    <font>
      <i/>
      <sz val="13"/>
      <color rgb="FF000000"/>
      <name val="Aptos"/>
      <family val="2"/>
    </font>
    <font>
      <b/>
      <u/>
      <sz val="18"/>
      <color rgb="FF000000"/>
      <name val="Aptos"/>
      <family val="2"/>
    </font>
    <font>
      <sz val="9"/>
      <color theme="1"/>
      <name val="Aptos"/>
      <family val="2"/>
    </font>
    <font>
      <b/>
      <sz val="9"/>
      <name val="Aptos"/>
      <family val="2"/>
    </font>
    <font>
      <sz val="11"/>
      <color theme="1"/>
      <name val="Aptos"/>
      <family val="2"/>
    </font>
    <font>
      <b/>
      <sz val="16"/>
      <color theme="0"/>
      <name val="Aptos"/>
      <family val="2"/>
    </font>
    <font>
      <sz val="16"/>
      <color theme="0"/>
      <name val="Aptos"/>
      <family val="2"/>
    </font>
    <font>
      <b/>
      <sz val="16"/>
      <color rgb="FF000000"/>
      <name val="Aptos"/>
      <family val="2"/>
    </font>
    <font>
      <b/>
      <u/>
      <sz val="16"/>
      <color theme="0"/>
      <name val="Aptos"/>
      <family val="2"/>
    </font>
    <font>
      <b/>
      <sz val="12"/>
      <color theme="0"/>
      <name val="Aptos"/>
      <family val="2"/>
    </font>
    <font>
      <b/>
      <sz val="12"/>
      <color theme="1"/>
      <name val="Aptos"/>
      <family val="2"/>
    </font>
    <font>
      <sz val="10"/>
      <color theme="1"/>
      <name val="Aptos"/>
      <family val="2"/>
    </font>
    <font>
      <sz val="12"/>
      <color rgb="FF000000"/>
      <name val="Aptos"/>
      <family val="2"/>
    </font>
    <font>
      <b/>
      <i/>
      <sz val="12"/>
      <color theme="0"/>
      <name val="Aptos"/>
      <family val="2"/>
    </font>
    <font>
      <b/>
      <sz val="11"/>
      <color theme="1"/>
      <name val="Aptos"/>
      <family val="2"/>
    </font>
    <font>
      <b/>
      <sz val="11"/>
      <color theme="0"/>
      <name val="Aptos"/>
      <family val="2"/>
    </font>
    <font>
      <b/>
      <sz val="11"/>
      <name val="Aptos"/>
      <family val="2"/>
    </font>
    <font>
      <sz val="1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sz val="18"/>
      <color rgb="FF000000"/>
      <name val="Aptos"/>
      <family val="2"/>
    </font>
    <font>
      <b/>
      <sz val="12"/>
      <color rgb="FF000000"/>
      <name val="Aptos"/>
      <family val="2"/>
    </font>
    <font>
      <sz val="11"/>
      <color theme="0"/>
      <name val="Aptos"/>
      <family val="2"/>
    </font>
    <font>
      <b/>
      <sz val="14"/>
      <color theme="0"/>
      <name val="Aptos"/>
      <family val="2"/>
    </font>
    <font>
      <b/>
      <i/>
      <sz val="12"/>
      <color rgb="FF000000"/>
      <name val="Aptos"/>
      <family val="2"/>
    </font>
    <font>
      <b/>
      <sz val="14"/>
      <color rgb="FF000000"/>
      <name val="Aptos"/>
      <family val="2"/>
    </font>
    <font>
      <b/>
      <i/>
      <sz val="1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b/>
      <u/>
      <sz val="12"/>
      <color theme="0"/>
      <name val="Aptos"/>
      <family val="2"/>
    </font>
    <font>
      <sz val="12"/>
      <color theme="0"/>
      <name val="Aptos"/>
      <family val="2"/>
    </font>
    <font>
      <sz val="18"/>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i/>
      <sz val="12"/>
      <color rgb="FF000000"/>
      <name val="Aptos"/>
      <family val="2"/>
    </font>
    <font>
      <sz val="11"/>
      <color rgb="FF000000"/>
      <name val="Aptos"/>
      <family val="2"/>
    </font>
    <font>
      <b/>
      <sz val="11"/>
      <name val="Calibri"/>
      <family val="2"/>
    </font>
    <font>
      <b/>
      <sz val="11"/>
      <name val="Calibri"/>
      <family val="2"/>
      <scheme val="minor"/>
    </font>
    <font>
      <i/>
      <sz val="11"/>
      <color theme="1"/>
      <name val="Aptos"/>
      <family val="2"/>
    </font>
    <font>
      <sz val="11"/>
      <color rgb="FF000000"/>
      <name val="Verdana"/>
      <family val="2"/>
    </font>
    <font>
      <sz val="12"/>
      <color theme="1"/>
      <name val="Calibri"/>
      <family val="2"/>
      <scheme val="minor"/>
    </font>
    <font>
      <b/>
      <u/>
      <sz val="11"/>
      <color theme="0"/>
      <name val="Aptos Narrow"/>
      <family val="2"/>
    </font>
    <font>
      <sz val="13"/>
      <color theme="1"/>
      <name val="Aptos Narrow"/>
      <family val="2"/>
    </font>
    <font>
      <sz val="11"/>
      <color theme="1"/>
      <name val="Calibri"/>
      <family val="2"/>
      <scheme val="minor"/>
    </font>
    <font>
      <b/>
      <sz val="12"/>
      <color theme="0"/>
      <name val="Aptos Narrow"/>
      <family val="2"/>
    </font>
    <font>
      <b/>
      <i/>
      <sz val="12"/>
      <color theme="0"/>
      <name val="Aptos Narrow"/>
      <family val="2"/>
    </font>
    <font>
      <sz val="11"/>
      <name val="Aptos Narrow"/>
      <family val="2"/>
    </font>
    <font>
      <b/>
      <sz val="12"/>
      <color theme="1"/>
      <name val="Aptos Narrow"/>
      <family val="2"/>
    </font>
    <font>
      <b/>
      <i/>
      <sz val="10"/>
      <color rgb="FFC00000"/>
      <name val="Aptos Narrow"/>
      <family val="2"/>
    </font>
    <font>
      <b/>
      <i/>
      <sz val="12"/>
      <color theme="1"/>
      <name val="Aptos"/>
      <family val="2"/>
    </font>
    <font>
      <b/>
      <sz val="14"/>
      <color theme="1"/>
      <name val="Calibri"/>
      <family val="2"/>
      <scheme val="minor"/>
    </font>
    <font>
      <b/>
      <sz val="10"/>
      <color theme="1"/>
      <name val="Aptos"/>
      <family val="2"/>
    </font>
  </fonts>
  <fills count="21">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3F3F3F"/>
        <bgColor rgb="FF3F3F3F"/>
      </patternFill>
    </fill>
    <fill>
      <patternFill patternType="solid">
        <fgColor rgb="FFD9E2F3"/>
        <bgColor rgb="FFD9E2F3"/>
      </patternFill>
    </fill>
    <fill>
      <patternFill patternType="solid">
        <fgColor rgb="FFE7E6E6"/>
        <bgColor rgb="FFE7E6E6"/>
      </patternFill>
    </fill>
    <fill>
      <patternFill patternType="solid">
        <fgColor theme="0"/>
        <bgColor theme="0"/>
      </patternFill>
    </fill>
  </fills>
  <borders count="32">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right style="medium">
        <color rgb="FF808080"/>
      </right>
      <top style="medium">
        <color rgb="FF808080"/>
      </top>
      <bottom style="medium">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80" fillId="0" borderId="0" applyFont="0" applyFill="0" applyBorder="0" applyAlignment="0" applyProtection="0"/>
  </cellStyleXfs>
  <cellXfs count="312">
    <xf numFmtId="0" fontId="0" fillId="0" borderId="0" xfId="0"/>
    <xf numFmtId="0" fontId="4" fillId="7" borderId="4" xfId="0" applyFont="1" applyFill="1" applyBorder="1" applyAlignment="1">
      <alignment horizontal="center" vertical="center" wrapText="1"/>
    </xf>
    <xf numFmtId="0" fontId="7" fillId="0" borderId="4" xfId="0" applyFont="1" applyBorder="1" applyAlignment="1">
      <alignment horizontal="left" vertical="center" wrapText="1" indent="1"/>
    </xf>
    <xf numFmtId="0" fontId="8" fillId="0" borderId="0" xfId="0" applyFont="1"/>
    <xf numFmtId="0" fontId="8" fillId="6" borderId="10" xfId="0" applyFont="1" applyFill="1" applyBorder="1"/>
    <xf numFmtId="0" fontId="9" fillId="6" borderId="13" xfId="0" applyFont="1" applyFill="1" applyBorder="1" applyAlignment="1">
      <alignment horizontal="right" vertical="center"/>
    </xf>
    <xf numFmtId="0" fontId="8" fillId="0" borderId="11" xfId="0" applyFont="1" applyBorder="1" applyAlignment="1">
      <alignment horizontal="left" vertical="center"/>
    </xf>
    <xf numFmtId="0" fontId="9" fillId="6" borderId="10" xfId="0" applyFont="1" applyFill="1" applyBorder="1" applyAlignment="1">
      <alignment horizontal="right" vertical="center"/>
    </xf>
    <xf numFmtId="0" fontId="11" fillId="6" borderId="4" xfId="0" applyFont="1" applyFill="1" applyBorder="1" applyAlignment="1">
      <alignment horizontal="center" wrapText="1"/>
    </xf>
    <xf numFmtId="0" fontId="15" fillId="0" borderId="9" xfId="0" applyFont="1" applyBorder="1" applyAlignment="1">
      <alignment horizontal="left" wrapText="1"/>
    </xf>
    <xf numFmtId="0" fontId="16" fillId="0" borderId="0" xfId="0" applyFont="1" applyAlignment="1">
      <alignment vertic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6" borderId="10" xfId="0" applyFont="1" applyFill="1" applyBorder="1"/>
    <xf numFmtId="0" fontId="20" fillId="6" borderId="13" xfId="0" applyFont="1" applyFill="1" applyBorder="1" applyAlignment="1">
      <alignment horizontal="right" vertical="center"/>
    </xf>
    <xf numFmtId="0" fontId="21" fillId="0" borderId="0" xfId="0" applyFont="1"/>
    <xf numFmtId="0" fontId="16" fillId="0" borderId="0" xfId="0" applyFont="1" applyAlignment="1">
      <alignment horizontal="center" vertical="center" wrapText="1"/>
    </xf>
    <xf numFmtId="0" fontId="21" fillId="0" borderId="16" xfId="0" applyFont="1" applyBorder="1"/>
    <xf numFmtId="0" fontId="24" fillId="0" borderId="0" xfId="0" applyFont="1" applyAlignment="1">
      <alignment vertical="center"/>
    </xf>
    <xf numFmtId="0" fontId="21" fillId="0" borderId="9" xfId="0" applyFont="1" applyBorder="1"/>
    <xf numFmtId="0" fontId="19" fillId="0" borderId="0" xfId="0" applyFont="1"/>
    <xf numFmtId="0" fontId="19" fillId="5" borderId="0" xfId="0" applyFont="1" applyFill="1"/>
    <xf numFmtId="0" fontId="21" fillId="5" borderId="0" xfId="0" applyFont="1" applyFill="1"/>
    <xf numFmtId="0" fontId="25" fillId="0" borderId="0" xfId="0" applyFont="1" applyAlignment="1">
      <alignment horizontal="left" vertical="center"/>
    </xf>
    <xf numFmtId="164" fontId="21" fillId="0" borderId="0" xfId="0" applyNumberFormat="1" applyFont="1"/>
    <xf numFmtId="0" fontId="25" fillId="0" borderId="0" xfId="0" applyFont="1" applyAlignment="1">
      <alignment vertical="center"/>
    </xf>
    <xf numFmtId="0" fontId="25" fillId="0" borderId="9" xfId="0" applyFont="1" applyBorder="1" applyAlignment="1">
      <alignment vertical="center"/>
    </xf>
    <xf numFmtId="0" fontId="21" fillId="0" borderId="20" xfId="0" applyFont="1" applyBorder="1"/>
    <xf numFmtId="0" fontId="27" fillId="0" borderId="14" xfId="0" applyFont="1" applyBorder="1" applyAlignment="1">
      <alignment vertical="center"/>
    </xf>
    <xf numFmtId="0" fontId="21" fillId="0" borderId="14" xfId="0" applyFont="1" applyBorder="1"/>
    <xf numFmtId="0" fontId="21" fillId="0" borderId="2" xfId="0" applyFont="1" applyBorder="1"/>
    <xf numFmtId="0" fontId="27" fillId="0" borderId="0" xfId="0" applyFont="1" applyAlignment="1">
      <alignment vertical="center"/>
    </xf>
    <xf numFmtId="0" fontId="29" fillId="0" borderId="9" xfId="0" quotePrefix="1" applyFont="1" applyBorder="1" applyAlignment="1">
      <alignment horizontal="left" vertical="top" wrapText="1"/>
    </xf>
    <xf numFmtId="0" fontId="29" fillId="0" borderId="0" xfId="0" applyFont="1" applyAlignment="1">
      <alignment horizontal="left" vertical="top" wrapText="1"/>
    </xf>
    <xf numFmtId="0" fontId="31" fillId="0" borderId="16" xfId="0" applyFont="1" applyBorder="1"/>
    <xf numFmtId="0" fontId="31" fillId="6" borderId="4" xfId="0" applyFont="1" applyFill="1" applyBorder="1" applyAlignment="1">
      <alignment horizontal="center" wrapText="1"/>
    </xf>
    <xf numFmtId="0" fontId="31" fillId="0" borderId="0" xfId="0" applyFont="1"/>
    <xf numFmtId="0" fontId="31" fillId="5" borderId="0" xfId="0" applyFont="1" applyFill="1"/>
    <xf numFmtId="1" fontId="31" fillId="3" borderId="4" xfId="0" applyNumberFormat="1" applyFont="1" applyFill="1" applyBorder="1" applyAlignment="1">
      <alignment horizontal="center"/>
    </xf>
    <xf numFmtId="0" fontId="32" fillId="5" borderId="0" xfId="0" applyFont="1" applyFill="1"/>
    <xf numFmtId="1" fontId="21" fillId="7" borderId="4" xfId="0" applyNumberFormat="1" applyFont="1" applyFill="1" applyBorder="1" applyAlignment="1" applyProtection="1">
      <alignment horizontal="center"/>
      <protection locked="0"/>
    </xf>
    <xf numFmtId="0" fontId="31" fillId="6" borderId="4" xfId="0" applyFont="1" applyFill="1" applyBorder="1" applyAlignment="1">
      <alignment horizontal="center"/>
    </xf>
    <xf numFmtId="0" fontId="33" fillId="6" borderId="4" xfId="0" applyFont="1" applyFill="1" applyBorder="1" applyAlignment="1">
      <alignment horizont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30" fillId="5" borderId="23" xfId="0" applyFont="1" applyFill="1" applyBorder="1" applyAlignment="1">
      <alignment horizontal="left"/>
    </xf>
    <xf numFmtId="164" fontId="33" fillId="12" borderId="4" xfId="0" applyNumberFormat="1" applyFont="1" applyFill="1" applyBorder="1" applyAlignment="1">
      <alignment horizontal="center" vertical="center"/>
    </xf>
    <xf numFmtId="0" fontId="21" fillId="5" borderId="0" xfId="0" applyFont="1" applyFill="1" applyAlignment="1">
      <alignment wrapText="1"/>
    </xf>
    <xf numFmtId="164" fontId="34" fillId="3" borderId="4" xfId="0" applyNumberFormat="1" applyFont="1" applyFill="1" applyBorder="1" applyAlignment="1">
      <alignment horizontal="center" vertical="center"/>
    </xf>
    <xf numFmtId="164" fontId="33" fillId="3" borderId="4" xfId="0" applyNumberFormat="1" applyFont="1" applyFill="1" applyBorder="1" applyAlignment="1">
      <alignment horizontal="center" vertical="center"/>
    </xf>
    <xf numFmtId="0" fontId="35" fillId="0" borderId="0" xfId="0" applyFont="1" applyAlignment="1">
      <alignment horizontal="center"/>
    </xf>
    <xf numFmtId="0" fontId="22" fillId="0" borderId="16" xfId="0" applyFont="1" applyBorder="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36" fillId="0" borderId="16" xfId="0" applyFont="1" applyBorder="1" applyAlignment="1">
      <alignment vertical="top" wrapText="1"/>
    </xf>
    <xf numFmtId="0" fontId="38" fillId="0" borderId="9" xfId="0" applyFont="1" applyBorder="1" applyAlignment="1">
      <alignment horizontal="left" vertical="top" wrapText="1"/>
    </xf>
    <xf numFmtId="49" fontId="40" fillId="0" borderId="9" xfId="0" applyNumberFormat="1" applyFont="1" applyBorder="1" applyAlignment="1">
      <alignment horizontal="center" wrapText="1"/>
    </xf>
    <xf numFmtId="0" fontId="39" fillId="0" borderId="16" xfId="0" applyFont="1" applyBorder="1" applyAlignment="1">
      <alignment horizontal="right" vertical="center" wrapText="1" indent="1"/>
    </xf>
    <xf numFmtId="0" fontId="39" fillId="0" borderId="0" xfId="0" applyFont="1" applyAlignment="1">
      <alignment horizontal="right" vertical="center" wrapText="1" indent="1"/>
    </xf>
    <xf numFmtId="0" fontId="39" fillId="0" borderId="15" xfId="0" applyFont="1" applyBorder="1" applyAlignment="1">
      <alignment horizontal="right" vertical="center" wrapText="1" indent="1"/>
    </xf>
    <xf numFmtId="0" fontId="21" fillId="0" borderId="15" xfId="0" applyFont="1" applyBorder="1"/>
    <xf numFmtId="49" fontId="40" fillId="0" borderId="15" xfId="0" applyNumberFormat="1" applyFont="1" applyBorder="1" applyAlignment="1">
      <alignment horizontal="center" wrapText="1"/>
    </xf>
    <xf numFmtId="0" fontId="39" fillId="0" borderId="20" xfId="0" applyFont="1" applyBorder="1" applyAlignment="1">
      <alignment horizontal="right" vertical="center" wrapText="1" indent="1"/>
    </xf>
    <xf numFmtId="0" fontId="39" fillId="0" borderId="14" xfId="0" applyFont="1" applyBorder="1" applyAlignment="1">
      <alignment horizontal="right" vertical="center" wrapText="1" indent="1"/>
    </xf>
    <xf numFmtId="49" fontId="40" fillId="0" borderId="2" xfId="0" applyNumberFormat="1" applyFont="1" applyBorder="1" applyAlignment="1">
      <alignment horizontal="center" wrapText="1"/>
    </xf>
    <xf numFmtId="0" fontId="27" fillId="0" borderId="9" xfId="0" applyFont="1" applyBorder="1" applyAlignment="1">
      <alignment horizontal="left" vertical="center" wrapText="1"/>
    </xf>
    <xf numFmtId="0" fontId="21" fillId="11" borderId="17" xfId="0" applyFont="1" applyFill="1" applyBorder="1"/>
    <xf numFmtId="0" fontId="40" fillId="11" borderId="18" xfId="0" applyFont="1" applyFill="1" applyBorder="1"/>
    <xf numFmtId="0" fontId="21" fillId="11" borderId="18" xfId="0" applyFont="1" applyFill="1" applyBorder="1"/>
    <xf numFmtId="0" fontId="21" fillId="11" borderId="19" xfId="0" applyFont="1" applyFill="1" applyBorder="1"/>
    <xf numFmtId="0" fontId="21" fillId="11" borderId="20" xfId="0" applyFont="1" applyFill="1" applyBorder="1"/>
    <xf numFmtId="0" fontId="21" fillId="11" borderId="2" xfId="0" quotePrefix="1" applyFont="1" applyFill="1" applyBorder="1" applyAlignment="1">
      <alignment horizontal="left" vertical="top" wrapText="1"/>
    </xf>
    <xf numFmtId="0" fontId="21" fillId="0" borderId="0" xfId="0" quotePrefix="1" applyFont="1" applyAlignment="1">
      <alignment horizontal="left" vertical="top" wrapText="1"/>
    </xf>
    <xf numFmtId="0" fontId="45" fillId="0" borderId="0" xfId="0" applyFont="1" applyAlignment="1">
      <alignment vertical="center"/>
    </xf>
    <xf numFmtId="0" fontId="46" fillId="5" borderId="12" xfId="0" applyFont="1" applyFill="1" applyBorder="1"/>
    <xf numFmtId="0" fontId="46" fillId="5" borderId="8" xfId="0" applyFont="1" applyFill="1" applyBorder="1"/>
    <xf numFmtId="0" fontId="26" fillId="5" borderId="21" xfId="0" applyFont="1" applyFill="1" applyBorder="1" applyAlignment="1">
      <alignment horizontal="left"/>
    </xf>
    <xf numFmtId="0" fontId="46" fillId="5" borderId="21" xfId="0" applyFont="1" applyFill="1" applyBorder="1"/>
    <xf numFmtId="0" fontId="46" fillId="5" borderId="22" xfId="0" applyFont="1" applyFill="1" applyBorder="1"/>
    <xf numFmtId="0" fontId="21" fillId="11" borderId="2" xfId="0" applyFont="1" applyFill="1" applyBorder="1"/>
    <xf numFmtId="0" fontId="19" fillId="0" borderId="0" xfId="0" applyFont="1" applyAlignment="1">
      <alignment vertical="center"/>
    </xf>
    <xf numFmtId="0" fontId="48" fillId="0" borderId="0" xfId="0" applyFont="1" applyAlignment="1">
      <alignment vertical="center"/>
    </xf>
    <xf numFmtId="0" fontId="42" fillId="0" borderId="0" xfId="0" applyFont="1"/>
    <xf numFmtId="0" fontId="49" fillId="0" borderId="0" xfId="0" applyFont="1" applyAlignment="1">
      <alignment vertical="center"/>
    </xf>
    <xf numFmtId="0" fontId="37" fillId="5" borderId="4" xfId="0" applyFont="1" applyFill="1" applyBorder="1" applyAlignment="1">
      <alignment horizontal="center" vertical="center" wrapText="1"/>
    </xf>
    <xf numFmtId="164" fontId="42" fillId="7" borderId="4" xfId="0" applyNumberFormat="1" applyFont="1" applyFill="1" applyBorder="1" applyAlignment="1" applyProtection="1">
      <alignment horizontal="center" vertical="center" wrapText="1"/>
      <protection locked="0"/>
    </xf>
    <xf numFmtId="165" fontId="27" fillId="12" borderId="4" xfId="0" applyNumberFormat="1" applyFont="1" applyFill="1" applyBorder="1" applyAlignment="1">
      <alignment horizontal="center" vertical="center" wrapText="1"/>
    </xf>
    <xf numFmtId="0" fontId="52" fillId="0" borderId="16" xfId="0" applyFont="1" applyBorder="1" applyAlignment="1">
      <alignment horizontal="center"/>
    </xf>
    <xf numFmtId="0" fontId="53" fillId="0" borderId="0" xfId="0" applyFont="1"/>
    <xf numFmtId="0" fontId="54" fillId="5" borderId="0" xfId="0" applyFont="1" applyFill="1"/>
    <xf numFmtId="0" fontId="53" fillId="5" borderId="0" xfId="0" applyFont="1" applyFill="1"/>
    <xf numFmtId="0" fontId="42" fillId="0" borderId="0" xfId="0" applyFont="1" applyAlignment="1">
      <alignment vertical="center"/>
    </xf>
    <xf numFmtId="0" fontId="37" fillId="8" borderId="4" xfId="0" applyFont="1" applyFill="1" applyBorder="1" applyAlignment="1">
      <alignment horizontal="center" vertical="center" wrapText="1"/>
    </xf>
    <xf numFmtId="164" fontId="27" fillId="12" borderId="4" xfId="0" applyNumberFormat="1" applyFont="1" applyFill="1" applyBorder="1" applyAlignment="1">
      <alignment horizontal="center" vertical="center" wrapText="1"/>
    </xf>
    <xf numFmtId="0" fontId="27" fillId="0" borderId="0" xfId="0" applyFont="1" applyAlignment="1">
      <alignment horizontal="left" vertical="center" wrapText="1" indent="1"/>
    </xf>
    <xf numFmtId="0" fontId="42" fillId="0" borderId="14" xfId="0" applyFont="1" applyBorder="1" applyAlignment="1">
      <alignment horizontal="center" vertical="center" wrapText="1"/>
    </xf>
    <xf numFmtId="164" fontId="27" fillId="7" borderId="4" xfId="0" applyNumberFormat="1" applyFont="1" applyFill="1" applyBorder="1" applyAlignment="1" applyProtection="1">
      <alignment horizontal="center" vertical="center" wrapText="1"/>
      <protection locked="0"/>
    </xf>
    <xf numFmtId="0" fontId="62" fillId="0" borderId="14" xfId="0" applyFont="1" applyBorder="1" applyAlignment="1">
      <alignment vertical="center"/>
    </xf>
    <xf numFmtId="0" fontId="18" fillId="0" borderId="0" xfId="0" applyFont="1" applyAlignment="1">
      <alignment vertical="center"/>
    </xf>
    <xf numFmtId="0" fontId="38" fillId="0" borderId="0" xfId="0" applyFont="1" applyAlignment="1">
      <alignment wrapText="1"/>
    </xf>
    <xf numFmtId="0" fontId="65" fillId="5" borderId="0" xfId="0" applyFont="1" applyFill="1"/>
    <xf numFmtId="0" fontId="65" fillId="0" borderId="0" xfId="0" applyFont="1"/>
    <xf numFmtId="0" fontId="66" fillId="0" borderId="0" xfId="0" applyFont="1" applyAlignment="1">
      <alignment horizontal="center" vertical="top" wrapText="1"/>
    </xf>
    <xf numFmtId="0" fontId="66" fillId="0" borderId="9" xfId="0" applyFont="1" applyBorder="1" applyAlignment="1">
      <alignment horizontal="center" vertical="top" wrapText="1"/>
    </xf>
    <xf numFmtId="0" fontId="40" fillId="0" borderId="0" xfId="0" applyFont="1" applyAlignment="1">
      <alignment wrapText="1"/>
    </xf>
    <xf numFmtId="0" fontId="67" fillId="0" borderId="16" xfId="0" applyFont="1" applyBorder="1"/>
    <xf numFmtId="0" fontId="39" fillId="0" borderId="0" xfId="0" applyFont="1" applyAlignment="1">
      <alignment horizontal="right" wrapText="1" indent="1"/>
    </xf>
    <xf numFmtId="0" fontId="21" fillId="9" borderId="4" xfId="0" applyFont="1" applyFill="1" applyBorder="1" applyAlignment="1">
      <alignment horizontal="left" vertical="center" wrapText="1" indent="1"/>
    </xf>
    <xf numFmtId="0" fontId="67" fillId="0" borderId="9" xfId="0" applyFont="1" applyBorder="1"/>
    <xf numFmtId="0" fontId="39" fillId="0" borderId="0" xfId="0" applyFont="1" applyAlignment="1">
      <alignment wrapText="1"/>
    </xf>
    <xf numFmtId="0" fontId="67" fillId="5" borderId="0" xfId="0" applyFont="1" applyFill="1"/>
    <xf numFmtId="0" fontId="67" fillId="0" borderId="0" xfId="0" applyFont="1"/>
    <xf numFmtId="0" fontId="39" fillId="0" borderId="0" xfId="0" applyFont="1" applyAlignment="1">
      <alignment horizontal="center" wrapText="1"/>
    </xf>
    <xf numFmtId="0" fontId="40" fillId="0" borderId="14" xfId="0" applyFont="1" applyBorder="1" applyAlignment="1">
      <alignment horizontal="right" wrapText="1" indent="1"/>
    </xf>
    <xf numFmtId="0" fontId="42" fillId="0" borderId="14" xfId="0" applyFont="1" applyBorder="1" applyAlignment="1">
      <alignment horizontal="left" wrapText="1"/>
    </xf>
    <xf numFmtId="0" fontId="40" fillId="0" borderId="0" xfId="0" applyFont="1" applyAlignment="1">
      <alignment horizontal="center" wrapText="1"/>
    </xf>
    <xf numFmtId="0" fontId="38" fillId="0" borderId="0" xfId="0" applyFont="1"/>
    <xf numFmtId="0" fontId="37" fillId="5" borderId="4" xfId="0" applyFont="1" applyFill="1" applyBorder="1" applyAlignment="1">
      <alignment horizontal="left" vertical="center" wrapText="1" indent="1"/>
    </xf>
    <xf numFmtId="0" fontId="68" fillId="0" borderId="4" xfId="0" applyFont="1" applyBorder="1" applyAlignment="1">
      <alignment horizontal="left" vertical="center" wrapText="1" indent="2"/>
    </xf>
    <xf numFmtId="164" fontId="68" fillId="12" borderId="4" xfId="0" applyNumberFormat="1" applyFont="1" applyFill="1" applyBorder="1" applyAlignment="1">
      <alignment horizontal="center" vertical="center" wrapText="1"/>
    </xf>
    <xf numFmtId="0" fontId="41" fillId="0" borderId="4" xfId="0" applyFont="1" applyBorder="1" applyAlignment="1">
      <alignment horizontal="left" vertical="center" wrapText="1" indent="2"/>
    </xf>
    <xf numFmtId="0" fontId="69" fillId="0" borderId="4" xfId="0" applyFont="1" applyBorder="1" applyAlignment="1">
      <alignment horizontal="left" vertical="center" wrapText="1" indent="2"/>
    </xf>
    <xf numFmtId="164" fontId="69" fillId="14" borderId="4" xfId="0" applyNumberFormat="1" applyFont="1" applyFill="1" applyBorder="1" applyAlignment="1">
      <alignment horizontal="center" vertical="center" wrapText="1"/>
    </xf>
    <xf numFmtId="164" fontId="27" fillId="13" borderId="4" xfId="0" applyNumberFormat="1" applyFont="1" applyFill="1" applyBorder="1" applyAlignment="1">
      <alignment horizontal="center" vertical="center" wrapText="1"/>
    </xf>
    <xf numFmtId="164" fontId="41" fillId="15" borderId="4" xfId="0" applyNumberFormat="1" applyFont="1" applyFill="1" applyBorder="1" applyAlignment="1">
      <alignment horizontal="center" vertical="center" wrapText="1"/>
    </xf>
    <xf numFmtId="0" fontId="32" fillId="4" borderId="17" xfId="0" applyFont="1" applyFill="1" applyBorder="1"/>
    <xf numFmtId="0" fontId="32" fillId="4" borderId="19" xfId="0" applyFont="1" applyFill="1" applyBorder="1"/>
    <xf numFmtId="0" fontId="21" fillId="0" borderId="16" xfId="0" applyFont="1" applyBorder="1" applyAlignment="1">
      <alignment wrapText="1"/>
    </xf>
    <xf numFmtId="0" fontId="32" fillId="5" borderId="4" xfId="0" applyFont="1" applyFill="1" applyBorder="1" applyAlignment="1">
      <alignment vertical="center" wrapText="1"/>
    </xf>
    <xf numFmtId="0" fontId="32" fillId="5" borderId="4" xfId="0" applyFont="1" applyFill="1" applyBorder="1" applyAlignment="1">
      <alignment horizontal="center" vertical="center" wrapText="1"/>
    </xf>
    <xf numFmtId="0" fontId="21" fillId="0" borderId="9" xfId="0" applyFont="1" applyBorder="1" applyAlignment="1">
      <alignment wrapText="1"/>
    </xf>
    <xf numFmtId="0" fontId="21" fillId="0" borderId="0" xfId="0" applyFont="1" applyAlignment="1">
      <alignment wrapText="1"/>
    </xf>
    <xf numFmtId="0" fontId="21" fillId="0" borderId="0" xfId="0" applyFont="1" applyAlignment="1">
      <alignment vertical="center" wrapText="1"/>
    </xf>
    <xf numFmtId="164" fontId="33" fillId="13" borderId="4" xfId="0" applyNumberFormat="1" applyFont="1" applyFill="1" applyBorder="1" applyAlignment="1">
      <alignment horizontal="center" vertical="center"/>
    </xf>
    <xf numFmtId="0" fontId="73" fillId="2" borderId="26" xfId="0" applyFont="1" applyFill="1" applyBorder="1" applyAlignment="1">
      <alignment vertical="center" wrapText="1"/>
    </xf>
    <xf numFmtId="0" fontId="74" fillId="2" borderId="26" xfId="1" applyFont="1" applyFill="1" applyBorder="1" applyAlignment="1" applyProtection="1">
      <alignment vertical="center" wrapText="1"/>
    </xf>
    <xf numFmtId="165" fontId="73" fillId="2" borderId="26" xfId="0" applyNumberFormat="1" applyFont="1" applyFill="1" applyBorder="1" applyAlignment="1">
      <alignment horizontal="center" vertical="center" wrapText="1"/>
    </xf>
    <xf numFmtId="0" fontId="76" fillId="2" borderId="27"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horizontal="right" vertical="center"/>
    </xf>
    <xf numFmtId="0" fontId="8" fillId="0" borderId="0" xfId="0" applyFont="1" applyAlignment="1">
      <alignment horizontal="left" vertical="center"/>
    </xf>
    <xf numFmtId="0" fontId="26" fillId="0" borderId="0" xfId="0" applyFont="1" applyAlignment="1">
      <alignment horizontal="left" vertical="center" wrapText="1"/>
    </xf>
    <xf numFmtId="0" fontId="26" fillId="0" borderId="25" xfId="0" applyFont="1" applyBorder="1" applyAlignment="1">
      <alignment horizontal="left" vertical="center" wrapText="1"/>
    </xf>
    <xf numFmtId="164" fontId="27" fillId="0" borderId="10" xfId="0" applyNumberFormat="1" applyFont="1" applyBorder="1" applyAlignment="1" applyProtection="1">
      <alignment horizontal="center" vertical="center"/>
      <protection locked="0"/>
    </xf>
    <xf numFmtId="164" fontId="27" fillId="0" borderId="11" xfId="0" applyNumberFormat="1" applyFont="1" applyBorder="1" applyAlignment="1" applyProtection="1">
      <alignment horizontal="center" vertical="center"/>
      <protection locked="0"/>
    </xf>
    <xf numFmtId="165" fontId="34" fillId="7" borderId="4" xfId="0" applyNumberFormat="1" applyFont="1" applyFill="1" applyBorder="1" applyAlignment="1" applyProtection="1">
      <alignment horizontal="center" vertical="center"/>
      <protection locked="0"/>
    </xf>
    <xf numFmtId="164" fontId="27" fillId="19" borderId="31" xfId="0" applyNumberFormat="1" applyFont="1" applyFill="1" applyBorder="1" applyAlignment="1">
      <alignment horizontal="center" vertical="center" wrapText="1"/>
    </xf>
    <xf numFmtId="0" fontId="26" fillId="17" borderId="31" xfId="0" applyFont="1" applyFill="1" applyBorder="1" applyAlignment="1">
      <alignment horizontal="center" vertical="center" wrapText="1"/>
    </xf>
    <xf numFmtId="0" fontId="7" fillId="0" borderId="0" xfId="0" applyFont="1" applyAlignment="1">
      <alignment horizontal="right" vertical="center" wrapText="1" indent="1"/>
    </xf>
    <xf numFmtId="166" fontId="87" fillId="9" borderId="4" xfId="2" applyNumberFormat="1" applyFont="1" applyFill="1" applyBorder="1" applyAlignment="1">
      <alignment horizontal="center" vertical="center" wrapText="1"/>
    </xf>
    <xf numFmtId="0" fontId="42" fillId="0" borderId="0" xfId="0" applyFont="1" applyAlignment="1">
      <alignment horizontal="left"/>
    </xf>
    <xf numFmtId="0" fontId="35" fillId="0" borderId="0" xfId="0" applyFont="1" applyAlignment="1">
      <alignment horizontal="center"/>
    </xf>
    <xf numFmtId="0" fontId="22" fillId="4" borderId="17"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33" fillId="0" borderId="21" xfId="0" quotePrefix="1" applyFont="1" applyBorder="1" applyAlignment="1">
      <alignment horizontal="left" vertical="top" wrapText="1"/>
    </xf>
    <xf numFmtId="0" fontId="33" fillId="0" borderId="21" xfId="0" applyFont="1" applyBorder="1" applyAlignment="1">
      <alignment horizontal="left" vertical="top"/>
    </xf>
    <xf numFmtId="0" fontId="37" fillId="10" borderId="4" xfId="0" applyFont="1" applyFill="1" applyBorder="1" applyAlignment="1">
      <alignment vertical="top" wrapText="1"/>
    </xf>
    <xf numFmtId="0" fontId="21" fillId="7" borderId="4" xfId="0" applyFont="1" applyFill="1" applyBorder="1" applyAlignment="1" applyProtection="1">
      <alignment horizontal="left" vertical="center" wrapText="1" indent="1"/>
      <protection locked="0"/>
    </xf>
    <xf numFmtId="1" fontId="77" fillId="16" borderId="10" xfId="0" applyNumberFormat="1" applyFont="1" applyFill="1" applyBorder="1" applyAlignment="1" applyProtection="1">
      <alignment horizontal="center" vertical="center"/>
      <protection locked="0"/>
    </xf>
    <xf numFmtId="1" fontId="77" fillId="16" borderId="13" xfId="0" applyNumberFormat="1"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wrapText="1"/>
      <protection locked="0"/>
    </xf>
    <xf numFmtId="0" fontId="7" fillId="16" borderId="11" xfId="0" applyFont="1" applyFill="1" applyBorder="1" applyAlignment="1" applyProtection="1">
      <alignment horizontal="center" vertical="center" wrapText="1"/>
      <protection locked="0"/>
    </xf>
    <xf numFmtId="0" fontId="6" fillId="0" borderId="0" xfId="1" applyFont="1" applyBorder="1" applyAlignment="1">
      <alignment horizontal="left" vertical="top" wrapText="1" indent="1"/>
    </xf>
    <xf numFmtId="0" fontId="5" fillId="0" borderId="9" xfId="0" applyFont="1" applyBorder="1" applyAlignment="1">
      <alignment horizontal="left" vertical="top" wrapText="1" indent="1"/>
    </xf>
    <xf numFmtId="0" fontId="5" fillId="0" borderId="0" xfId="0" quotePrefix="1" applyFont="1" applyAlignment="1">
      <alignment horizontal="left" wrapText="1" indent="1"/>
    </xf>
    <xf numFmtId="0" fontId="5" fillId="0" borderId="9" xfId="0" applyFont="1" applyBorder="1" applyAlignment="1">
      <alignment horizontal="left" wrapText="1" indent="1"/>
    </xf>
    <xf numFmtId="0" fontId="6" fillId="0" borderId="14" xfId="1" applyFont="1" applyBorder="1" applyAlignment="1">
      <alignment horizontal="left" vertical="top" wrapText="1" indent="1"/>
    </xf>
    <xf numFmtId="0" fontId="5" fillId="0" borderId="2" xfId="0" applyFont="1" applyBorder="1" applyAlignment="1">
      <alignment horizontal="left" vertical="top" wrapText="1" indent="1"/>
    </xf>
    <xf numFmtId="0" fontId="27" fillId="0" borderId="0" xfId="0" applyFont="1" applyAlignment="1">
      <alignment horizontal="left" vertical="top" wrapText="1" indent="1"/>
    </xf>
    <xf numFmtId="0" fontId="27" fillId="0" borderId="9" xfId="0" applyFont="1" applyBorder="1" applyAlignment="1">
      <alignment horizontal="left" vertical="top" wrapText="1" indent="1"/>
    </xf>
    <xf numFmtId="0" fontId="5" fillId="0" borderId="0" xfId="0" applyFont="1" applyAlignment="1">
      <alignment horizontal="left" vertical="top" wrapText="1" inden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26" fillId="5" borderId="8" xfId="0" applyFont="1" applyFill="1" applyBorder="1" applyAlignment="1">
      <alignment horizontal="left"/>
    </xf>
    <xf numFmtId="0" fontId="30" fillId="5" borderId="23" xfId="0" applyFont="1" applyFill="1" applyBorder="1" applyAlignment="1">
      <alignment horizontal="left"/>
    </xf>
    <xf numFmtId="0" fontId="30" fillId="5" borderId="21" xfId="0" applyFont="1" applyFill="1" applyBorder="1" applyAlignment="1">
      <alignment horizontal="left"/>
    </xf>
    <xf numFmtId="0" fontId="30" fillId="5" borderId="22" xfId="0" applyFont="1" applyFill="1" applyBorder="1" applyAlignment="1">
      <alignment horizontal="left"/>
    </xf>
    <xf numFmtId="0" fontId="31" fillId="6" borderId="7" xfId="0" applyFont="1" applyFill="1" applyBorder="1" applyAlignment="1">
      <alignment horizontal="left"/>
    </xf>
    <xf numFmtId="0" fontId="31" fillId="6" borderId="8" xfId="0" applyFont="1" applyFill="1" applyBorder="1" applyAlignment="1">
      <alignment horizontal="left"/>
    </xf>
    <xf numFmtId="0" fontId="31" fillId="6" borderId="23" xfId="0" applyFont="1" applyFill="1" applyBorder="1" applyAlignment="1">
      <alignment horizontal="left"/>
    </xf>
    <xf numFmtId="0" fontId="31" fillId="6" borderId="22" xfId="0" applyFont="1" applyFill="1" applyBorder="1" applyAlignment="1">
      <alignment horizontal="left"/>
    </xf>
    <xf numFmtId="0" fontId="31" fillId="12" borderId="10" xfId="0" applyFont="1" applyFill="1" applyBorder="1"/>
    <xf numFmtId="0" fontId="31" fillId="12" borderId="11" xfId="0" applyFont="1" applyFill="1" applyBorder="1"/>
    <xf numFmtId="0" fontId="26" fillId="5" borderId="4" xfId="0" applyFont="1" applyFill="1" applyBorder="1" applyAlignment="1">
      <alignment horizontal="left"/>
    </xf>
    <xf numFmtId="0" fontId="31" fillId="6" borderId="10" xfId="0" applyFont="1" applyFill="1" applyBorder="1" applyAlignment="1">
      <alignment horizontal="left"/>
    </xf>
    <xf numFmtId="0" fontId="31" fillId="6" borderId="11" xfId="0" applyFont="1" applyFill="1" applyBorder="1" applyAlignment="1">
      <alignment horizontal="left"/>
    </xf>
    <xf numFmtId="0" fontId="21" fillId="0" borderId="4" xfId="0" applyFont="1" applyBorder="1" applyAlignment="1">
      <alignment vertical="center" wrapText="1"/>
    </xf>
    <xf numFmtId="0" fontId="26" fillId="5" borderId="4" xfId="0" applyFont="1" applyFill="1" applyBorder="1" applyAlignment="1">
      <alignment horizontal="left" vertical="top"/>
    </xf>
    <xf numFmtId="0" fontId="26" fillId="5" borderId="5" xfId="0" applyFont="1" applyFill="1" applyBorder="1" applyAlignment="1">
      <alignment horizontal="left"/>
    </xf>
    <xf numFmtId="0" fontId="30" fillId="5" borderId="6" xfId="0" applyFont="1" applyFill="1" applyBorder="1" applyAlignment="1">
      <alignment horizontal="left"/>
    </xf>
    <xf numFmtId="0" fontId="72" fillId="0" borderId="0" xfId="0" quotePrefix="1" applyFont="1" applyAlignment="1">
      <alignment horizontal="left" vertical="top" wrapText="1"/>
    </xf>
    <xf numFmtId="0" fontId="31" fillId="0" borderId="10" xfId="0" applyFont="1" applyBorder="1" applyAlignment="1">
      <alignment horizontal="left"/>
    </xf>
    <xf numFmtId="0" fontId="31" fillId="0" borderId="11" xfId="0" applyFont="1" applyBorder="1" applyAlignment="1">
      <alignment horizontal="left"/>
    </xf>
    <xf numFmtId="0" fontId="31" fillId="6" borderId="10" xfId="0" applyFont="1" applyFill="1" applyBorder="1" applyAlignment="1">
      <alignment horizontal="center"/>
    </xf>
    <xf numFmtId="0" fontId="31" fillId="6" borderId="11" xfId="0" applyFont="1" applyFill="1" applyBorder="1" applyAlignment="1">
      <alignment horizontal="center"/>
    </xf>
    <xf numFmtId="0" fontId="21" fillId="11" borderId="14" xfId="0" quotePrefix="1" applyFont="1" applyFill="1" applyBorder="1" applyAlignment="1">
      <alignment horizontal="left" vertical="top" wrapText="1"/>
    </xf>
    <xf numFmtId="0" fontId="21" fillId="11" borderId="2" xfId="0" quotePrefix="1" applyFont="1" applyFill="1" applyBorder="1" applyAlignment="1">
      <alignment horizontal="left" vertical="top" wrapText="1"/>
    </xf>
    <xf numFmtId="0" fontId="47" fillId="5" borderId="4" xfId="0" applyFont="1" applyFill="1" applyBorder="1" applyAlignment="1">
      <alignment vertical="center"/>
    </xf>
    <xf numFmtId="0" fontId="34" fillId="7" borderId="4" xfId="0" applyFont="1" applyFill="1" applyBorder="1" applyAlignment="1" applyProtection="1">
      <alignment horizontal="center" vertical="center"/>
      <protection locked="0"/>
    </xf>
    <xf numFmtId="0" fontId="19" fillId="0" borderId="13" xfId="0" applyFont="1" applyBorder="1" applyAlignment="1">
      <alignment horizontal="left" vertical="center"/>
    </xf>
    <xf numFmtId="0" fontId="19" fillId="0" borderId="11" xfId="0" applyFont="1" applyBorder="1" applyAlignment="1">
      <alignment horizontal="left" vertical="center"/>
    </xf>
    <xf numFmtId="0" fontId="20" fillId="6" borderId="10" xfId="0" applyFont="1" applyFill="1" applyBorder="1" applyAlignment="1">
      <alignment horizontal="right" vertical="center"/>
    </xf>
    <xf numFmtId="0" fontId="20" fillId="6" borderId="13" xfId="0" applyFont="1" applyFill="1" applyBorder="1" applyAlignment="1">
      <alignment horizontal="right" vertical="center"/>
    </xf>
    <xf numFmtId="0" fontId="19" fillId="0" borderId="10" xfId="0" applyFont="1" applyBorder="1" applyAlignment="1">
      <alignment horizontal="left" vertical="center"/>
    </xf>
    <xf numFmtId="0" fontId="18" fillId="0" borderId="0" xfId="0" applyFont="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8" fillId="7" borderId="4" xfId="0" applyFont="1" applyFill="1" applyBorder="1" applyAlignment="1" applyProtection="1">
      <alignment horizontal="left" vertical="top" wrapText="1"/>
      <protection locked="0"/>
    </xf>
    <xf numFmtId="164" fontId="27" fillId="7" borderId="4" xfId="0" applyNumberFormat="1" applyFont="1" applyFill="1" applyBorder="1" applyAlignment="1" applyProtection="1">
      <alignment horizontal="center" vertical="center"/>
      <protection locked="0"/>
    </xf>
    <xf numFmtId="0" fontId="26" fillId="5" borderId="4" xfId="0" applyFont="1" applyFill="1" applyBorder="1" applyAlignment="1">
      <alignment horizontal="left" vertical="center"/>
    </xf>
    <xf numFmtId="0" fontId="26" fillId="5" borderId="4" xfId="0" applyFont="1" applyFill="1" applyBorder="1" applyAlignment="1">
      <alignment horizontal="left" vertical="center" wrapText="1"/>
    </xf>
    <xf numFmtId="2" fontId="27" fillId="7" borderId="4" xfId="0" applyNumberFormat="1" applyFont="1" applyFill="1" applyBorder="1" applyAlignment="1" applyProtection="1">
      <alignment horizontal="center" vertical="center"/>
      <protection locked="0"/>
    </xf>
    <xf numFmtId="0" fontId="21" fillId="0" borderId="10" xfId="0" applyFont="1" applyBorder="1" applyAlignment="1">
      <alignment horizontal="left" wrapText="1"/>
    </xf>
    <xf numFmtId="0" fontId="21" fillId="0" borderId="11" xfId="0" applyFont="1" applyBorder="1" applyAlignment="1">
      <alignment horizontal="left" wrapText="1"/>
    </xf>
    <xf numFmtId="0" fontId="31" fillId="0" borderId="10" xfId="0" applyFont="1" applyBorder="1"/>
    <xf numFmtId="0" fontId="31" fillId="0" borderId="11" xfId="0" applyFont="1" applyBorder="1"/>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16" fillId="0" borderId="0" xfId="0" applyFont="1" applyAlignment="1">
      <alignment vertical="center"/>
    </xf>
    <xf numFmtId="0" fontId="26" fillId="5" borderId="0" xfId="0" applyFont="1" applyFill="1" applyAlignment="1">
      <alignment horizontal="left" vertical="center" wrapText="1"/>
    </xf>
    <xf numFmtId="0" fontId="26" fillId="5" borderId="25" xfId="0" applyFont="1" applyFill="1" applyBorder="1" applyAlignment="1">
      <alignment horizontal="left" vertical="center" wrapText="1"/>
    </xf>
    <xf numFmtId="1" fontId="27" fillId="7" borderId="4" xfId="0" applyNumberFormat="1" applyFont="1" applyFill="1" applyBorder="1" applyAlignment="1" applyProtection="1">
      <alignment horizontal="center" vertical="center"/>
      <protection locked="0"/>
    </xf>
    <xf numFmtId="0" fontId="41" fillId="0" borderId="10" xfId="0" applyFont="1" applyBorder="1" applyAlignment="1">
      <alignment horizontal="left" vertical="center" wrapText="1" indent="1"/>
    </xf>
    <xf numFmtId="0" fontId="41"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vertical="center"/>
    </xf>
    <xf numFmtId="0" fontId="8" fillId="0" borderId="11" xfId="0" applyFont="1" applyBorder="1" applyAlignment="1">
      <alignmen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28" fillId="7" borderId="10" xfId="0" applyFont="1" applyFill="1" applyBorder="1" applyAlignment="1" applyProtection="1">
      <alignment horizontal="left" vertical="center" wrapText="1"/>
      <protection locked="0"/>
    </xf>
    <xf numFmtId="0" fontId="28" fillId="7" borderId="11" xfId="0" applyFont="1" applyFill="1" applyBorder="1" applyAlignment="1" applyProtection="1">
      <alignment horizontal="left" vertical="center" wrapText="1"/>
      <protection locked="0"/>
    </xf>
    <xf numFmtId="165" fontId="27" fillId="8" borderId="7" xfId="0" applyNumberFormat="1" applyFont="1" applyFill="1" applyBorder="1" applyAlignment="1">
      <alignment vertical="center" wrapText="1"/>
    </xf>
    <xf numFmtId="165" fontId="27" fillId="8" borderId="12" xfId="0" applyNumberFormat="1" applyFont="1" applyFill="1" applyBorder="1" applyAlignment="1">
      <alignment vertical="center" wrapText="1"/>
    </xf>
    <xf numFmtId="0" fontId="51" fillId="0" borderId="0" xfId="0" applyFont="1" applyAlignment="1">
      <alignment horizontal="center" vertical="center" wrapText="1"/>
    </xf>
    <xf numFmtId="0" fontId="22" fillId="4" borderId="17" xfId="0" applyFont="1" applyFill="1" applyBorder="1" applyAlignment="1">
      <alignment horizontal="center"/>
    </xf>
    <xf numFmtId="0" fontId="22" fillId="4" borderId="18" xfId="0" applyFont="1" applyFill="1" applyBorder="1" applyAlignment="1">
      <alignment horizontal="center"/>
    </xf>
    <xf numFmtId="0" fontId="22" fillId="4" borderId="19" xfId="0" applyFont="1" applyFill="1" applyBorder="1" applyAlignment="1">
      <alignment horizontal="center"/>
    </xf>
    <xf numFmtId="49" fontId="58" fillId="7" borderId="10" xfId="0" applyNumberFormat="1" applyFont="1" applyFill="1" applyBorder="1" applyAlignment="1" applyProtection="1">
      <alignment horizontal="left" vertical="top" wrapText="1"/>
      <protection locked="0"/>
    </xf>
    <xf numFmtId="49" fontId="58" fillId="7" borderId="13" xfId="0" applyNumberFormat="1" applyFont="1" applyFill="1" applyBorder="1" applyAlignment="1" applyProtection="1">
      <alignment horizontal="left" vertical="top" wrapText="1"/>
      <protection locked="0"/>
    </xf>
    <xf numFmtId="49" fontId="58" fillId="7" borderId="11" xfId="0" applyNumberFormat="1" applyFont="1" applyFill="1" applyBorder="1" applyAlignment="1" applyProtection="1">
      <alignment horizontal="left" vertical="top" wrapText="1"/>
      <protection locked="0"/>
    </xf>
    <xf numFmtId="0" fontId="15" fillId="0" borderId="0" xfId="0" applyFont="1" applyAlignment="1">
      <alignment horizontal="left" wrapText="1"/>
    </xf>
    <xf numFmtId="0" fontId="15" fillId="0" borderId="9" xfId="0" applyFont="1" applyBorder="1" applyAlignment="1">
      <alignment horizontal="left" wrapTex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49" fontId="28" fillId="7" borderId="10" xfId="0" applyNumberFormat="1" applyFont="1" applyFill="1" applyBorder="1" applyAlignment="1" applyProtection="1">
      <alignment horizontal="left" vertical="center" wrapText="1"/>
      <protection locked="0"/>
    </xf>
    <xf numFmtId="49" fontId="28" fillId="7" borderId="11" xfId="0" applyNumberFormat="1" applyFont="1" applyFill="1" applyBorder="1" applyAlignment="1" applyProtection="1">
      <alignment horizontal="left" vertical="center" wrapText="1"/>
      <protection locked="0"/>
    </xf>
    <xf numFmtId="0" fontId="10" fillId="5" borderId="0" xfId="0" applyFont="1" applyFill="1" applyAlignment="1">
      <alignment vertical="center" wrapText="1"/>
    </xf>
    <xf numFmtId="0" fontId="10" fillId="5" borderId="25" xfId="0" applyFont="1" applyFill="1" applyBorder="1" applyAlignment="1">
      <alignment vertical="center" wrapText="1"/>
    </xf>
    <xf numFmtId="0" fontId="55" fillId="0" borderId="10" xfId="0" applyFont="1" applyBorder="1" applyAlignment="1">
      <alignment horizontal="left" vertical="center" wrapText="1" indent="1"/>
    </xf>
    <xf numFmtId="0" fontId="55" fillId="0" borderId="11" xfId="0" applyFont="1" applyBorder="1" applyAlignment="1">
      <alignment horizontal="lef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164" fontId="27" fillId="8" borderId="10" xfId="0" applyNumberFormat="1" applyFont="1" applyFill="1" applyBorder="1" applyAlignment="1">
      <alignment vertical="center" wrapText="1"/>
    </xf>
    <xf numFmtId="164" fontId="27" fillId="8" borderId="11" xfId="0" applyNumberFormat="1" applyFont="1" applyFill="1" applyBorder="1" applyAlignment="1">
      <alignment vertical="center" wrapText="1"/>
    </xf>
    <xf numFmtId="0" fontId="27" fillId="0" borderId="10" xfId="0" applyFont="1" applyBorder="1" applyAlignment="1">
      <alignment horizontal="left" vertical="center" wrapText="1" indent="1"/>
    </xf>
    <xf numFmtId="0" fontId="27" fillId="0" borderId="11" xfId="0" applyFont="1" applyBorder="1" applyAlignment="1">
      <alignment horizontal="left" vertical="center" wrapText="1" indent="1"/>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28" fillId="7" borderId="23" xfId="0" applyFont="1" applyFill="1" applyBorder="1" applyAlignment="1" applyProtection="1">
      <alignment horizontal="left" vertical="top" wrapText="1"/>
      <protection locked="0"/>
    </xf>
    <xf numFmtId="0" fontId="28" fillId="7" borderId="21" xfId="0" applyFont="1" applyFill="1" applyBorder="1" applyAlignment="1" applyProtection="1">
      <alignment horizontal="left" vertical="top" wrapText="1"/>
      <protection locked="0"/>
    </xf>
    <xf numFmtId="0" fontId="28" fillId="7" borderId="22" xfId="0" applyFont="1" applyFill="1" applyBorder="1" applyAlignment="1" applyProtection="1">
      <alignment horizontal="left" vertical="top" wrapText="1"/>
      <protection locked="0"/>
    </xf>
    <xf numFmtId="164" fontId="27" fillId="8" borderId="7" xfId="0" applyNumberFormat="1" applyFont="1" applyFill="1" applyBorder="1" applyAlignment="1">
      <alignment vertical="center" wrapText="1"/>
    </xf>
    <xf numFmtId="164" fontId="27" fillId="8" borderId="12" xfId="0" applyNumberFormat="1" applyFont="1" applyFill="1" applyBorder="1" applyAlignment="1">
      <alignment vertical="center" wrapText="1"/>
    </xf>
    <xf numFmtId="0" fontId="26" fillId="5" borderId="7"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18" fillId="0" borderId="0" xfId="0" applyFont="1" applyAlignment="1">
      <alignment horizontal="center" vertical="center" wrapText="1"/>
    </xf>
    <xf numFmtId="0" fontId="12" fillId="0" borderId="10" xfId="0" applyFont="1" applyBorder="1" applyAlignment="1">
      <alignment horizontal="left" vertical="center" wrapText="1" indent="1"/>
    </xf>
    <xf numFmtId="0" fontId="12" fillId="0" borderId="11" xfId="0" applyFont="1" applyBorder="1" applyAlignment="1">
      <alignment horizontal="left" vertical="center" wrapText="1" indent="1"/>
    </xf>
    <xf numFmtId="0" fontId="26" fillId="5" borderId="10" xfId="0" applyFont="1" applyFill="1" applyBorder="1" applyAlignment="1">
      <alignment horizontal="right" vertical="center" wrapText="1" indent="1"/>
    </xf>
    <xf numFmtId="0" fontId="26" fillId="5" borderId="13" xfId="0" applyFont="1" applyFill="1" applyBorder="1" applyAlignment="1">
      <alignment horizontal="right" vertical="center" wrapText="1" indent="1"/>
    </xf>
    <xf numFmtId="0" fontId="26" fillId="5" borderId="11" xfId="0" applyFont="1" applyFill="1" applyBorder="1" applyAlignment="1">
      <alignment horizontal="right" vertical="center" wrapText="1" indent="1"/>
    </xf>
    <xf numFmtId="0" fontId="18" fillId="0" borderId="12" xfId="0" applyFont="1" applyBorder="1" applyAlignment="1">
      <alignment horizontal="center" vertical="center"/>
    </xf>
    <xf numFmtId="0" fontId="70" fillId="0" borderId="12" xfId="0" applyFont="1" applyBorder="1" applyAlignment="1">
      <alignment horizontal="left" wrapText="1"/>
    </xf>
    <xf numFmtId="0" fontId="22" fillId="8" borderId="10" xfId="0" applyFont="1" applyFill="1" applyBorder="1" applyAlignment="1">
      <alignment horizontal="center" vertical="center" wrapText="1"/>
    </xf>
    <xf numFmtId="0" fontId="22" fillId="8" borderId="13" xfId="0" applyFont="1" applyFill="1" applyBorder="1" applyAlignment="1">
      <alignment horizontal="center" vertical="center" wrapText="1"/>
    </xf>
    <xf numFmtId="0" fontId="22" fillId="8" borderId="11" xfId="0" applyFont="1" applyFill="1" applyBorder="1" applyAlignment="1">
      <alignment horizontal="center" vertical="center" wrapText="1"/>
    </xf>
    <xf numFmtId="49" fontId="31" fillId="7" borderId="10" xfId="0" applyNumberFormat="1" applyFont="1" applyFill="1" applyBorder="1" applyAlignment="1" applyProtection="1">
      <alignment horizontal="center" vertical="center" wrapText="1"/>
      <protection locked="0"/>
    </xf>
    <xf numFmtId="49" fontId="31" fillId="7" borderId="11" xfId="0" applyNumberFormat="1" applyFont="1" applyFill="1" applyBorder="1" applyAlignment="1" applyProtection="1">
      <alignment horizontal="center" vertical="center" wrapText="1"/>
      <protection locked="0"/>
    </xf>
    <xf numFmtId="0" fontId="26" fillId="5" borderId="7" xfId="0" applyFont="1" applyFill="1" applyBorder="1" applyAlignment="1">
      <alignment horizontal="left" vertical="center" wrapText="1" indent="1"/>
    </xf>
    <xf numFmtId="0" fontId="26" fillId="5" borderId="12" xfId="0" applyFont="1" applyFill="1" applyBorder="1" applyAlignment="1">
      <alignment horizontal="left" vertical="center" wrapText="1" indent="1"/>
    </xf>
    <xf numFmtId="0" fontId="26" fillId="5" borderId="8" xfId="0" applyFont="1" applyFill="1" applyBorder="1" applyAlignment="1">
      <alignment horizontal="left" vertical="center" wrapText="1" indent="1"/>
    </xf>
    <xf numFmtId="0" fontId="70" fillId="0" borderId="12" xfId="0" applyFont="1" applyBorder="1" applyAlignment="1">
      <alignment horizontal="left" vertical="center" wrapText="1"/>
    </xf>
    <xf numFmtId="0" fontId="26" fillId="5" borderId="21" xfId="0" applyFont="1" applyFill="1" applyBorder="1" applyAlignment="1">
      <alignment horizontal="left" vertical="center" wrapText="1"/>
    </xf>
    <xf numFmtId="0" fontId="28" fillId="7" borderId="10" xfId="0" applyFont="1" applyFill="1" applyBorder="1" applyAlignment="1" applyProtection="1">
      <alignment horizontal="left" vertical="top" wrapText="1"/>
      <protection locked="0"/>
    </xf>
    <xf numFmtId="0" fontId="28" fillId="7" borderId="13" xfId="0" applyFont="1" applyFill="1" applyBorder="1" applyAlignment="1" applyProtection="1">
      <alignment horizontal="left" vertical="top" wrapText="1"/>
      <protection locked="0"/>
    </xf>
    <xf numFmtId="0" fontId="28" fillId="7" borderId="11" xfId="0" applyFont="1" applyFill="1" applyBorder="1" applyAlignment="1" applyProtection="1">
      <alignment horizontal="left" vertical="top" wrapText="1"/>
      <protection locked="0"/>
    </xf>
    <xf numFmtId="0" fontId="81" fillId="17" borderId="28" xfId="0" applyFont="1" applyFill="1" applyBorder="1" applyAlignment="1">
      <alignment horizontal="right" vertical="center" wrapText="1"/>
    </xf>
    <xf numFmtId="0" fontId="83" fillId="0" borderId="29" xfId="0" applyFont="1" applyBorder="1"/>
    <xf numFmtId="0" fontId="83" fillId="0" borderId="30" xfId="0" applyFont="1" applyBorder="1"/>
    <xf numFmtId="0" fontId="84" fillId="19" borderId="28" xfId="0" applyFont="1" applyFill="1" applyBorder="1" applyAlignment="1">
      <alignment horizontal="right" vertical="center" wrapText="1"/>
    </xf>
    <xf numFmtId="0" fontId="86" fillId="20" borderId="28" xfId="0" applyFont="1" applyFill="1" applyBorder="1" applyAlignment="1">
      <alignment horizontal="left" vertical="center" wrapText="1"/>
    </xf>
    <xf numFmtId="0" fontId="34" fillId="0" borderId="29" xfId="0" applyFont="1" applyBorder="1"/>
    <xf numFmtId="0" fontId="34" fillId="0" borderId="30" xfId="0" applyFont="1" applyBorder="1"/>
    <xf numFmtId="0" fontId="22" fillId="4" borderId="3" xfId="0" applyFont="1" applyFill="1" applyBorder="1" applyAlignment="1">
      <alignment horizontal="center" vertical="top" wrapText="1"/>
    </xf>
    <xf numFmtId="0" fontId="22" fillId="4" borderId="15" xfId="0" applyFont="1" applyFill="1" applyBorder="1" applyAlignment="1">
      <alignment horizontal="center" vertical="top" wrapText="1"/>
    </xf>
    <xf numFmtId="0" fontId="22" fillId="4" borderId="1" xfId="0" applyFont="1" applyFill="1" applyBorder="1" applyAlignment="1">
      <alignment horizontal="center" vertical="top" wrapText="1"/>
    </xf>
    <xf numFmtId="0" fontId="63" fillId="0" borderId="0" xfId="0" applyFont="1" applyAlignment="1">
      <alignment horizontal="center" vertical="center"/>
    </xf>
    <xf numFmtId="0" fontId="71" fillId="0" borderId="0" xfId="0" applyFont="1" applyAlignment="1">
      <alignment horizontal="left" vertical="center"/>
    </xf>
    <xf numFmtId="0" fontId="0" fillId="0" borderId="15" xfId="0" applyBorder="1" applyAlignment="1">
      <alignment wrapText="1"/>
    </xf>
    <xf numFmtId="164" fontId="27" fillId="18" borderId="31" xfId="0" applyNumberFormat="1" applyFont="1" applyFill="1" applyBorder="1" applyAlignment="1" applyProtection="1">
      <alignment horizontal="center" vertical="center" wrapText="1"/>
      <protection locked="0"/>
    </xf>
    <xf numFmtId="0" fontId="21" fillId="18" borderId="31" xfId="0" applyFont="1" applyFill="1" applyBorder="1" applyAlignment="1" applyProtection="1">
      <alignment horizontal="center" vertical="center" wrapText="1"/>
      <protection locked="0"/>
    </xf>
    <xf numFmtId="0" fontId="28" fillId="18" borderId="31" xfId="0" applyFont="1" applyFill="1" applyBorder="1" applyAlignment="1" applyProtection="1">
      <alignment horizontal="left" vertical="center" wrapText="1"/>
      <protection locked="0"/>
    </xf>
    <xf numFmtId="164" fontId="21" fillId="18" borderId="31" xfId="0" applyNumberFormat="1" applyFont="1" applyFill="1" applyBorder="1" applyAlignment="1" applyProtection="1">
      <alignment horizontal="center" vertical="center" wrapText="1"/>
      <protection locked="0"/>
    </xf>
    <xf numFmtId="0" fontId="21" fillId="18" borderId="31" xfId="0" applyFont="1" applyFill="1" applyBorder="1" applyAlignment="1" applyProtection="1">
      <alignment horizontal="left" vertical="center" wrapText="1"/>
      <protection locked="0"/>
    </xf>
  </cellXfs>
  <cellStyles count="3">
    <cellStyle name="Hyperlink" xfId="1" builtinId="8"/>
    <cellStyle name="Normal" xfId="0" builtinId="0"/>
    <cellStyle name="Percent" xfId="2" builtinId="5"/>
  </cellStyles>
  <dxfs count="4">
    <dxf>
      <font>
        <b/>
        <i val="0"/>
        <color rgb="FFC00000"/>
      </font>
      <fill>
        <patternFill>
          <bgColor rgb="FFFF9999"/>
        </patternFill>
      </fill>
    </dxf>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D9E1F2"/>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huduser.gov/portal/datasets/fmr/fmrs/FY2017_code/2017summary.odn?fips=4205799999&amp;year=2017&amp;selection_type=county&amp;fmrtype=Final" TargetMode="External"/><Relationship Id="rId13" Type="http://schemas.openxmlformats.org/officeDocument/2006/relationships/hyperlink" Target="https://www.huduser.gov/portal/datasets/fmr/fmrs/FY2017_code/2017summary.odn?fips=4208799999&amp;year=2017&amp;selection_type=county&amp;fmrtype=Final" TargetMode="External"/><Relationship Id="rId3" Type="http://schemas.openxmlformats.org/officeDocument/2006/relationships/hyperlink" Target="https://www.huduser.gov/portal/datasets/fmr/fmrs/FY2017_code/2017summary.odn?fips=4202199999&amp;year=2017&amp;selection_type=county&amp;fmrtype=Final" TargetMode="External"/><Relationship Id="rId7" Type="http://schemas.openxmlformats.org/officeDocument/2006/relationships/hyperlink" Target="https://www.huduser.gov/portal/datasets/fmr/fmrs/FY2017_code/2017summary.odn?fips=4205599999&amp;year=2017&amp;selection_type=county&amp;fmrtype=Final" TargetMode="External"/><Relationship Id="rId12" Type="http://schemas.openxmlformats.org/officeDocument/2006/relationships/hyperlink" Target="https://www.huduser.gov/portal/datasets/fmr/fmrs/FY2017_code/2017summary.odn?fips=4208199999&amp;year=2017&amp;selection_type=county&amp;fmrtype=Final" TargetMode="External"/><Relationship Id="rId2" Type="http://schemas.openxmlformats.org/officeDocument/2006/relationships/hyperlink" Target="https://www.huduser.gov/portal/datasets/fmr/fmrs/FY2017_code/2017summary.odn?fips=4201599999&amp;year=2017&amp;selection_type=county&amp;fmrtype=Final" TargetMode="External"/><Relationship Id="rId16" Type="http://schemas.openxmlformats.org/officeDocument/2006/relationships/printerSettings" Target="../printerSettings/printerSettings12.bin"/><Relationship Id="rId1" Type="http://schemas.openxmlformats.org/officeDocument/2006/relationships/hyperlink" Target="https://www.huduser.gov/portal/datasets/fmr/fmrs/FY2017_code/2017summary.odn?fips=4200999999&amp;year=2017&amp;selection_type=county&amp;fmrtype=Final" TargetMode="External"/><Relationship Id="rId6" Type="http://schemas.openxmlformats.org/officeDocument/2006/relationships/hyperlink" Target="https://www.huduser.gov/portal/datasets/fmr/fmrs/FY2017_code/2017summary.odn?fips=4203799999&amp;year=2017&amp;selection_type=county&amp;fmrtype=Final" TargetMode="External"/><Relationship Id="rId11" Type="http://schemas.openxmlformats.org/officeDocument/2006/relationships/hyperlink" Target="https://www.huduser.gov/portal/datasets/fmr/fmrs/FY2017_code/2017summary.odn?fips=4207799999&amp;year=2017&amp;selection_type=county&amp;fmrtype=Final" TargetMode="External"/><Relationship Id="rId5" Type="http://schemas.openxmlformats.org/officeDocument/2006/relationships/hyperlink" Target="https://www.huduser.gov/portal/datasets/fmr/fmrs/FY2017_code/2017summary.odn?fips=4203599999&amp;year=2017&amp;selection_type=county&amp;fmrtype=Final" TargetMode="External"/><Relationship Id="rId15" Type="http://schemas.openxmlformats.org/officeDocument/2006/relationships/hyperlink" Target="https://www.huduser.gov/portal/datasets/fmr/fmrs/FY2017_code/2017summary.odn?fips=4209399999&amp;year=2017&amp;selection_type=county&amp;fmrtype=Final" TargetMode="External"/><Relationship Id="rId10" Type="http://schemas.openxmlformats.org/officeDocument/2006/relationships/hyperlink" Target="https://www.huduser.gov/portal/datasets/fmr/fmrs/FY2017_code/2017summary.odn?fips=4207599999&amp;year=2017&amp;selection_type=county&amp;fmrtype=Final" TargetMode="External"/><Relationship Id="rId4" Type="http://schemas.openxmlformats.org/officeDocument/2006/relationships/hyperlink" Target="https://www.huduser.gov/portal/datasets/fmr/fmrs/FY2017_code/2017summary.odn?fips=4202799999&amp;year=2017&amp;selection_type=county&amp;fmrtype=Final" TargetMode="External"/><Relationship Id="rId9" Type="http://schemas.openxmlformats.org/officeDocument/2006/relationships/hyperlink" Target="https://www.huduser.gov/portal/datasets/fmr/fmrs/FY2017_code/2017summary.odn?fips=4206199999&amp;year=2017&amp;selection_type=county&amp;fmrtype=Final" TargetMode="External"/><Relationship Id="rId14" Type="http://schemas.openxmlformats.org/officeDocument/2006/relationships/hyperlink" Target="https://www.huduser.gov/portal/datasets/fmr/fmrs/FY2017_code/2017summary.odn?fips=4208999999&amp;year=2017&amp;selection_type=county&amp;fmrtype=Fina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zoomScale="110" zoomScaleNormal="110" workbookViewId="0">
      <selection activeCell="C22" sqref="C22:E22"/>
    </sheetView>
  </sheetViews>
  <sheetFormatPr defaultColWidth="9.140625" defaultRowHeight="15" x14ac:dyDescent="0.25"/>
  <cols>
    <col min="1" max="2" width="1.7109375" style="15" customWidth="1"/>
    <col min="3" max="3" width="88.140625" style="15" customWidth="1"/>
    <col min="4" max="4" width="1.85546875" style="15" customWidth="1"/>
    <col min="5" max="5" width="2" style="15" customWidth="1"/>
    <col min="6" max="6" width="35.140625" style="22" customWidth="1"/>
    <col min="7" max="52" width="9.140625" style="22"/>
    <col min="53" max="16384" width="9.140625" style="15"/>
  </cols>
  <sheetData>
    <row r="1" spans="2:4" ht="21" x14ac:dyDescent="0.35">
      <c r="C1" s="151" t="s">
        <v>81</v>
      </c>
      <c r="D1" s="151"/>
    </row>
    <row r="2" spans="2:4" ht="5.25" customHeight="1" thickBot="1" x14ac:dyDescent="0.4">
      <c r="C2" s="50"/>
      <c r="D2" s="50"/>
    </row>
    <row r="3" spans="2:4" ht="21" x14ac:dyDescent="0.25">
      <c r="B3" s="152" t="s">
        <v>68</v>
      </c>
      <c r="C3" s="153"/>
      <c r="D3" s="154"/>
    </row>
    <row r="4" spans="2:4" ht="185.25" customHeight="1" x14ac:dyDescent="0.25">
      <c r="B4" s="17"/>
      <c r="C4" s="169" t="s">
        <v>185</v>
      </c>
      <c r="D4" s="170"/>
    </row>
    <row r="5" spans="2:4" ht="25.5" customHeight="1" x14ac:dyDescent="0.25">
      <c r="B5" s="17"/>
      <c r="C5" s="1" t="s">
        <v>92</v>
      </c>
      <c r="D5" s="65"/>
    </row>
    <row r="6" spans="2:4" ht="76.5" customHeight="1" x14ac:dyDescent="0.25">
      <c r="B6" s="17"/>
      <c r="C6" s="169" t="s">
        <v>118</v>
      </c>
      <c r="D6" s="170"/>
    </row>
    <row r="7" spans="2:4" ht="135.75" customHeight="1" x14ac:dyDescent="0.25">
      <c r="B7" s="17"/>
      <c r="C7" s="171" t="s">
        <v>199</v>
      </c>
      <c r="D7" s="164"/>
    </row>
    <row r="8" spans="2:4" ht="15.75" customHeight="1" x14ac:dyDescent="0.25">
      <c r="B8" s="17"/>
      <c r="C8" s="163" t="s">
        <v>91</v>
      </c>
      <c r="D8" s="164"/>
    </row>
    <row r="9" spans="2:4" ht="18.75" customHeight="1" x14ac:dyDescent="0.25">
      <c r="B9" s="17"/>
      <c r="C9" s="165" t="s">
        <v>90</v>
      </c>
      <c r="D9" s="166"/>
    </row>
    <row r="10" spans="2:4" ht="36" customHeight="1" thickBot="1" x14ac:dyDescent="0.3">
      <c r="B10" s="27"/>
      <c r="C10" s="167" t="s">
        <v>89</v>
      </c>
      <c r="D10" s="168"/>
    </row>
    <row r="11" spans="2:4" ht="9.75" customHeight="1" x14ac:dyDescent="0.25"/>
    <row r="12" spans="2:4" s="22" customFormat="1" x14ac:dyDescent="0.25"/>
    <row r="13" spans="2:4" s="22" customFormat="1" x14ac:dyDescent="0.25"/>
    <row r="14" spans="2:4" s="22" customFormat="1" x14ac:dyDescent="0.25"/>
    <row r="15" spans="2:4" s="22" customFormat="1" x14ac:dyDescent="0.25"/>
    <row r="16" spans="2:4" s="22" customFormat="1" x14ac:dyDescent="0.25"/>
    <row r="17" s="22" customFormat="1" x14ac:dyDescent="0.25"/>
    <row r="18" s="22" customFormat="1" x14ac:dyDescent="0.25"/>
    <row r="19" s="22" customFormat="1" x14ac:dyDescent="0.25"/>
    <row r="20" s="22" customFormat="1" x14ac:dyDescent="0.25"/>
    <row r="21" s="22" customFormat="1" x14ac:dyDescent="0.25"/>
    <row r="22" s="22" customFormat="1" x14ac:dyDescent="0.25"/>
    <row r="23" s="22" customFormat="1" x14ac:dyDescent="0.25"/>
    <row r="24" s="22" customFormat="1" x14ac:dyDescent="0.25"/>
    <row r="25" s="22" customFormat="1" x14ac:dyDescent="0.25"/>
    <row r="26" s="22" customFormat="1" x14ac:dyDescent="0.25"/>
    <row r="27" s="22" customFormat="1" x14ac:dyDescent="0.25"/>
    <row r="28" s="22" customFormat="1" x14ac:dyDescent="0.25"/>
    <row r="29" s="22" customFormat="1" x14ac:dyDescent="0.25"/>
    <row r="30" s="22" customFormat="1" x14ac:dyDescent="0.25"/>
    <row r="31" s="22" customFormat="1" x14ac:dyDescent="0.25"/>
    <row r="32"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sheetData>
  <sheetProtection algorithmName="SHA-512" hashValue="HxDK/g7U9EX56Y51DEm8piFK3R/aVwGprsgkr6JRyRPCAT6G7mIwR5hsL1tEgPfs6iVZ9lRYMDquK+O4ThNN4A==" saltValue="fywlu4MQD/0yGbmNK2laBg=="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9"/>
  <sheetViews>
    <sheetView tabSelected="1" topLeftCell="A19" workbookViewId="0">
      <selection activeCell="F26" sqref="F26"/>
    </sheetView>
  </sheetViews>
  <sheetFormatPr defaultColWidth="9.140625" defaultRowHeight="15" x14ac:dyDescent="0.25"/>
  <cols>
    <col min="1" max="2" width="2.140625" style="15" customWidth="1"/>
    <col min="3" max="3" width="12.85546875" style="15" customWidth="1"/>
    <col min="4" max="4" width="34.85546875" style="15" customWidth="1"/>
    <col min="5" max="5" width="20.42578125" style="15" customWidth="1"/>
    <col min="6" max="6" width="26.85546875" style="15" customWidth="1"/>
    <col min="7" max="7" width="2.28515625" style="15" customWidth="1"/>
    <col min="8" max="8" width="1.42578125" style="15" customWidth="1"/>
    <col min="9" max="44" width="9.140625" style="22"/>
    <col min="45" max="16384" width="9.140625" style="15"/>
  </cols>
  <sheetData>
    <row r="1" spans="2:79" ht="3.75" customHeight="1" thickBot="1" x14ac:dyDescent="0.3">
      <c r="AO1" s="15"/>
      <c r="AP1" s="15"/>
      <c r="AQ1" s="15"/>
      <c r="AR1" s="15"/>
    </row>
    <row r="2" spans="2:79" ht="18.75" customHeight="1" x14ac:dyDescent="0.3">
      <c r="B2" s="66"/>
      <c r="C2" s="67" t="s">
        <v>105</v>
      </c>
      <c r="D2" s="68"/>
      <c r="E2" s="68"/>
      <c r="F2" s="68"/>
      <c r="G2" s="69"/>
      <c r="AO2" s="15"/>
      <c r="AP2" s="15"/>
      <c r="AQ2" s="15"/>
      <c r="AR2" s="15"/>
    </row>
    <row r="3" spans="2:79" ht="87.75" customHeight="1" thickBot="1" x14ac:dyDescent="0.3">
      <c r="B3" s="70"/>
      <c r="C3" s="198" t="s">
        <v>178</v>
      </c>
      <c r="D3" s="198"/>
      <c r="E3" s="198"/>
      <c r="F3" s="198"/>
      <c r="G3" s="71"/>
      <c r="AO3" s="15"/>
      <c r="AP3" s="15"/>
      <c r="AQ3" s="15"/>
      <c r="AR3" s="15"/>
    </row>
    <row r="4" spans="2:79" ht="9" customHeight="1" x14ac:dyDescent="0.25">
      <c r="C4" s="72"/>
      <c r="D4" s="72"/>
      <c r="E4" s="72"/>
      <c r="F4" s="72"/>
      <c r="G4" s="72"/>
      <c r="AO4" s="15"/>
      <c r="AP4" s="15"/>
      <c r="AQ4" s="15"/>
      <c r="AR4" s="15"/>
    </row>
    <row r="5" spans="2:79" s="20" customFormat="1" ht="13.5" customHeight="1" x14ac:dyDescent="0.2">
      <c r="B5" s="4"/>
      <c r="C5" s="5" t="s">
        <v>45</v>
      </c>
      <c r="D5" s="6" t="str">
        <f>IF('General Information'!D7="","",'General Information'!D7)</f>
        <v/>
      </c>
      <c r="E5" s="5" t="s">
        <v>95</v>
      </c>
      <c r="F5" s="232" t="str">
        <f>IF('General Information'!D13="","",'General Information'!D13)</f>
        <v/>
      </c>
      <c r="G5" s="233"/>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2:79" ht="25.5" customHeight="1" x14ac:dyDescent="0.25">
      <c r="B6" s="279" t="s">
        <v>72</v>
      </c>
      <c r="C6" s="279"/>
      <c r="D6" s="279"/>
      <c r="E6" s="279"/>
      <c r="F6" s="279"/>
      <c r="G6" s="279"/>
    </row>
    <row r="7" spans="2:79" ht="7.5" customHeight="1" thickBot="1" x14ac:dyDescent="0.3">
      <c r="C7" s="12"/>
      <c r="D7" s="12"/>
      <c r="E7" s="12"/>
      <c r="F7" s="12"/>
    </row>
    <row r="8" spans="2:79" ht="21" customHeight="1" x14ac:dyDescent="0.35">
      <c r="B8" s="241" t="s">
        <v>197</v>
      </c>
      <c r="C8" s="242"/>
      <c r="D8" s="242"/>
      <c r="E8" s="242"/>
      <c r="F8" s="242"/>
      <c r="G8" s="243"/>
    </row>
    <row r="9" spans="2:79" ht="6.75" customHeight="1" x14ac:dyDescent="0.25">
      <c r="B9" s="17"/>
      <c r="G9" s="19"/>
    </row>
    <row r="10" spans="2:79" ht="15.75" x14ac:dyDescent="0.25">
      <c r="B10" s="17"/>
      <c r="C10" s="276" t="s">
        <v>127</v>
      </c>
      <c r="D10" s="277"/>
      <c r="E10" s="278"/>
      <c r="F10" s="96">
        <v>0</v>
      </c>
      <c r="G10" s="19"/>
    </row>
    <row r="11" spans="2:79" ht="13.5" customHeight="1" x14ac:dyDescent="0.25">
      <c r="B11" s="17"/>
      <c r="C11" s="31"/>
      <c r="D11" s="31"/>
      <c r="E11" s="31"/>
      <c r="G11" s="19"/>
    </row>
    <row r="12" spans="2:79" ht="13.5" customHeight="1" x14ac:dyDescent="0.25">
      <c r="B12" s="17"/>
      <c r="C12" s="290" t="s">
        <v>143</v>
      </c>
      <c r="D12" s="290"/>
      <c r="E12" s="290"/>
      <c r="F12" s="290"/>
      <c r="G12" s="19"/>
    </row>
    <row r="13" spans="2:79" ht="96" customHeight="1" x14ac:dyDescent="0.25">
      <c r="B13" s="17"/>
      <c r="C13" s="291" t="s">
        <v>202</v>
      </c>
      <c r="D13" s="292"/>
      <c r="E13" s="292"/>
      <c r="F13" s="293"/>
      <c r="G13" s="19"/>
    </row>
    <row r="14" spans="2:79" ht="12" customHeight="1" thickBot="1" x14ac:dyDescent="0.3">
      <c r="B14" s="27"/>
      <c r="C14" s="95"/>
      <c r="D14" s="95"/>
      <c r="E14" s="95"/>
      <c r="F14" s="95"/>
      <c r="G14" s="30"/>
    </row>
    <row r="15" spans="2:79" ht="15.75" thickBot="1" x14ac:dyDescent="0.3"/>
    <row r="16" spans="2:79" ht="24" x14ac:dyDescent="0.4">
      <c r="B16" s="241" t="s">
        <v>128</v>
      </c>
      <c r="C16" s="242"/>
      <c r="D16" s="242"/>
      <c r="E16" s="242"/>
      <c r="F16" s="242"/>
      <c r="G16" s="243"/>
    </row>
    <row r="17" spans="2:7" ht="9" customHeight="1" x14ac:dyDescent="0.25">
      <c r="B17" s="17"/>
      <c r="G17" s="19"/>
    </row>
    <row r="18" spans="2:7" ht="54.75" customHeight="1" x14ac:dyDescent="0.25">
      <c r="B18" s="17"/>
      <c r="C18" s="290" t="s">
        <v>180</v>
      </c>
      <c r="D18" s="290"/>
      <c r="E18" s="290"/>
      <c r="F18" s="290"/>
      <c r="G18" s="19"/>
    </row>
    <row r="19" spans="2:7" ht="33" customHeight="1" x14ac:dyDescent="0.25">
      <c r="B19" s="17"/>
      <c r="C19" s="294" t="s">
        <v>203</v>
      </c>
      <c r="D19" s="295"/>
      <c r="E19" s="296"/>
      <c r="F19" s="307">
        <v>0</v>
      </c>
      <c r="G19" s="19"/>
    </row>
    <row r="20" spans="2:7" ht="45.75" customHeight="1" x14ac:dyDescent="0.25">
      <c r="B20" s="17"/>
      <c r="C20" s="297" t="s">
        <v>204</v>
      </c>
      <c r="D20" s="295"/>
      <c r="E20" s="296"/>
      <c r="F20" s="146">
        <f>'Proposed Budget'!D39-'Proposed Budget'!D29-'Proposed Budget'!D30</f>
        <v>0</v>
      </c>
      <c r="G20" s="19"/>
    </row>
    <row r="21" spans="2:7" ht="40.5" customHeight="1" x14ac:dyDescent="0.25">
      <c r="B21" s="17"/>
      <c r="C21" s="297" t="s">
        <v>205</v>
      </c>
      <c r="D21" s="295"/>
      <c r="E21" s="296"/>
      <c r="F21" s="146">
        <f>F20*0.25</f>
        <v>0</v>
      </c>
      <c r="G21" s="19"/>
    </row>
    <row r="22" spans="2:7" ht="9.75" customHeight="1" x14ac:dyDescent="0.25">
      <c r="B22" s="17"/>
      <c r="G22" s="19"/>
    </row>
    <row r="23" spans="2:7" ht="33.75" customHeight="1" x14ac:dyDescent="0.25">
      <c r="B23" s="17"/>
      <c r="C23" s="298" t="s">
        <v>206</v>
      </c>
      <c r="D23" s="299"/>
      <c r="E23" s="299"/>
      <c r="F23" s="300"/>
      <c r="G23" s="19"/>
    </row>
    <row r="24" spans="2:7" ht="33.75" customHeight="1" x14ac:dyDescent="0.25">
      <c r="B24" s="17"/>
      <c r="C24" s="147" t="s">
        <v>207</v>
      </c>
      <c r="D24" s="147" t="s">
        <v>208</v>
      </c>
      <c r="E24" s="147" t="s">
        <v>209</v>
      </c>
      <c r="F24" s="147" t="s">
        <v>210</v>
      </c>
      <c r="G24" s="19"/>
    </row>
    <row r="25" spans="2:7" ht="62.25" customHeight="1" x14ac:dyDescent="0.25">
      <c r="B25" s="17"/>
      <c r="C25" s="308"/>
      <c r="D25" s="309"/>
      <c r="E25" s="310">
        <v>0</v>
      </c>
      <c r="F25" s="309"/>
      <c r="G25" s="19"/>
    </row>
    <row r="26" spans="2:7" ht="62.25" customHeight="1" x14ac:dyDescent="0.25">
      <c r="B26" s="17"/>
      <c r="C26" s="311"/>
      <c r="D26" s="309"/>
      <c r="E26" s="310">
        <v>0</v>
      </c>
      <c r="F26" s="309"/>
      <c r="G26" s="19"/>
    </row>
    <row r="27" spans="2:7" ht="62.25" customHeight="1" x14ac:dyDescent="0.25">
      <c r="B27" s="17"/>
      <c r="C27" s="311"/>
      <c r="D27" s="309"/>
      <c r="E27" s="310">
        <v>0</v>
      </c>
      <c r="F27" s="309"/>
      <c r="G27" s="19"/>
    </row>
    <row r="28" spans="2:7" ht="9.75" customHeight="1" thickBot="1" x14ac:dyDescent="0.3">
      <c r="B28" s="27"/>
      <c r="C28" s="97"/>
      <c r="D28" s="97"/>
      <c r="E28" s="97"/>
      <c r="F28" s="29"/>
      <c r="G28" s="30"/>
    </row>
    <row r="29" spans="2:7" ht="9.75" customHeight="1" x14ac:dyDescent="0.25">
      <c r="C29" s="91"/>
      <c r="D29" s="91"/>
      <c r="E29" s="91"/>
    </row>
    <row r="30" spans="2:7" s="22" customFormat="1" x14ac:dyDescent="0.25"/>
    <row r="31" spans="2:7" s="22" customFormat="1" x14ac:dyDescent="0.25"/>
    <row r="32" spans="2:7"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sheetData>
  <sheetProtection algorithmName="SHA-512" hashValue="Rpsiwd4QDPc1aIF2CW8Ztk//xs1sedzedCGMPfHkst6Y5NhkRMv8+KjnyML2ejJIHVsmpWRFXB/TBDpWkfAtxw==" saltValue="Y0EyK08aBr/LOgIqM/VqJg==" spinCount="100000" sheet="1" formatColumns="0" formatRows="0" selectLockedCells="1"/>
  <mergeCells count="13">
    <mergeCell ref="C18:F18"/>
    <mergeCell ref="C19:E19"/>
    <mergeCell ref="C20:E20"/>
    <mergeCell ref="C21:E21"/>
    <mergeCell ref="C23:F23"/>
    <mergeCell ref="F5:G5"/>
    <mergeCell ref="C3:F3"/>
    <mergeCell ref="B8:G8"/>
    <mergeCell ref="B16:G16"/>
    <mergeCell ref="B6:G6"/>
    <mergeCell ref="C12:F12"/>
    <mergeCell ref="C13:F13"/>
    <mergeCell ref="C10:E10"/>
  </mergeCells>
  <dataValidations count="1">
    <dataValidation type="list" allowBlank="1" showErrorMessage="1" sqref="C25:C27" xr:uid="{F0B764D2-88C9-49E2-BAD9-3E7F5F9D74AE}">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3"/>
  <sheetViews>
    <sheetView topLeftCell="A19" workbookViewId="0">
      <selection activeCell="K29" sqref="K29"/>
    </sheetView>
  </sheetViews>
  <sheetFormatPr defaultColWidth="9.140625" defaultRowHeight="15" x14ac:dyDescent="0.25"/>
  <cols>
    <col min="1" max="2" width="1.7109375" style="15" customWidth="1"/>
    <col min="3" max="3" width="43.28515625" style="15" customWidth="1"/>
    <col min="4" max="4" width="46.7109375" style="15" customWidth="1"/>
    <col min="5" max="6" width="1.42578125" style="15" customWidth="1"/>
    <col min="7" max="52" width="9.140625" style="22"/>
    <col min="53" max="16384" width="9.140625" style="15"/>
  </cols>
  <sheetData>
    <row r="1" spans="2:52" ht="6.75" customHeight="1" thickBot="1" x14ac:dyDescent="0.3"/>
    <row r="2" spans="2:52" ht="18.75" x14ac:dyDescent="0.3">
      <c r="B2" s="66"/>
      <c r="C2" s="67" t="s">
        <v>100</v>
      </c>
      <c r="D2" s="68"/>
      <c r="E2" s="69"/>
    </row>
    <row r="3" spans="2:52" ht="131.25" customHeight="1" thickBot="1" x14ac:dyDescent="0.3">
      <c r="B3" s="70"/>
      <c r="C3" s="198" t="s">
        <v>182</v>
      </c>
      <c r="D3" s="198"/>
      <c r="E3" s="79"/>
    </row>
    <row r="4" spans="2:52" ht="26.25" x14ac:dyDescent="0.25">
      <c r="C4" s="304" t="s">
        <v>129</v>
      </c>
      <c r="D4" s="304"/>
      <c r="F4" s="98"/>
    </row>
    <row r="5" spans="2:52" ht="5.25" customHeight="1" thickBot="1" x14ac:dyDescent="0.3">
      <c r="C5" s="98"/>
      <c r="D5" s="98"/>
      <c r="F5" s="98"/>
    </row>
    <row r="6" spans="2:52" s="101" customFormat="1" ht="22.5" customHeight="1" thickBot="1" x14ac:dyDescent="0.4">
      <c r="B6" s="301" t="s">
        <v>65</v>
      </c>
      <c r="C6" s="302"/>
      <c r="D6" s="302"/>
      <c r="E6" s="303"/>
      <c r="F6" s="99"/>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row>
    <row r="7" spans="2:52" ht="6.75" customHeight="1" x14ac:dyDescent="0.3">
      <c r="B7" s="17"/>
      <c r="C7" s="102"/>
      <c r="D7" s="102"/>
      <c r="E7" s="103"/>
      <c r="F7" s="104"/>
    </row>
    <row r="8" spans="2:52" s="111" customFormat="1" ht="20.25" customHeight="1" x14ac:dyDescent="0.3">
      <c r="B8" s="105"/>
      <c r="C8" s="106" t="s">
        <v>45</v>
      </c>
      <c r="D8" s="107" t="str">
        <f>IF('General Information'!D7="","",'General Information'!D7)</f>
        <v/>
      </c>
      <c r="E8" s="108"/>
      <c r="F8" s="109"/>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row>
    <row r="9" spans="2:52" s="111" customFormat="1" ht="20.25" customHeight="1" x14ac:dyDescent="0.3">
      <c r="B9" s="105"/>
      <c r="C9" s="106" t="s">
        <v>46</v>
      </c>
      <c r="D9" s="107" t="str">
        <f>IF('General Information'!D8="","",'General Information'!D8)</f>
        <v/>
      </c>
      <c r="E9" s="108"/>
      <c r="F9" s="112"/>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row>
    <row r="10" spans="2:52" s="111" customFormat="1" ht="20.25" customHeight="1" x14ac:dyDescent="0.3">
      <c r="B10" s="105"/>
      <c r="C10" s="106" t="s">
        <v>47</v>
      </c>
      <c r="D10" s="107" t="str">
        <f>IF('General Information'!D9="","",'General Information'!D9)</f>
        <v/>
      </c>
      <c r="E10" s="108"/>
      <c r="F10" s="112"/>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row>
    <row r="11" spans="2:52" s="111" customFormat="1" ht="20.25" customHeight="1" x14ac:dyDescent="0.3">
      <c r="B11" s="105"/>
      <c r="C11" s="106" t="s">
        <v>48</v>
      </c>
      <c r="D11" s="107" t="str">
        <f>IF('General Information'!D10="","",'General Information'!D10)</f>
        <v/>
      </c>
      <c r="E11" s="108"/>
      <c r="F11" s="112"/>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row>
    <row r="12" spans="2:52" ht="7.5" customHeight="1" thickBot="1" x14ac:dyDescent="0.35">
      <c r="B12" s="27"/>
      <c r="C12" s="113"/>
      <c r="D12" s="114"/>
      <c r="E12" s="30"/>
      <c r="F12" s="115"/>
    </row>
    <row r="13" spans="2:52" ht="9" customHeight="1" thickBot="1" x14ac:dyDescent="0.3"/>
    <row r="14" spans="2:52" s="101" customFormat="1" ht="22.5" customHeight="1" thickBot="1" x14ac:dyDescent="0.4">
      <c r="B14" s="301" t="s">
        <v>88</v>
      </c>
      <c r="C14" s="302"/>
      <c r="D14" s="302"/>
      <c r="E14" s="303"/>
      <c r="F14" s="99"/>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row>
    <row r="15" spans="2:52" ht="6.75" customHeight="1" x14ac:dyDescent="0.3">
      <c r="B15" s="17"/>
      <c r="C15" s="102"/>
      <c r="D15" s="102"/>
      <c r="E15" s="103"/>
      <c r="F15" s="104"/>
    </row>
    <row r="16" spans="2:52" s="111" customFormat="1" ht="20.25" customHeight="1" x14ac:dyDescent="0.3">
      <c r="B16" s="105"/>
      <c r="C16" s="106" t="s">
        <v>64</v>
      </c>
      <c r="D16" s="107" t="str">
        <f>IF('General Information'!D13="","",'General Information'!D13)</f>
        <v/>
      </c>
      <c r="E16" s="108"/>
      <c r="F16" s="112"/>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row>
    <row r="17" spans="2:52" s="111" customFormat="1" ht="20.25" customHeight="1" x14ac:dyDescent="0.3">
      <c r="B17" s="105"/>
      <c r="C17" s="106" t="s">
        <v>82</v>
      </c>
      <c r="D17" s="107" t="str">
        <f>IF('General Information'!D14="","",'General Information'!D14)</f>
        <v/>
      </c>
      <c r="E17" s="108"/>
      <c r="F17" s="112"/>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row>
    <row r="18" spans="2:52" s="111" customFormat="1" ht="20.25" customHeight="1" x14ac:dyDescent="0.3">
      <c r="B18" s="105"/>
      <c r="C18" s="106" t="s">
        <v>93</v>
      </c>
      <c r="D18" s="107" t="str">
        <f>IF('General Information'!D15="","",'General Information'!D15)</f>
        <v/>
      </c>
      <c r="E18" s="108"/>
      <c r="F18" s="112"/>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row>
    <row r="19" spans="2:52" s="111" customFormat="1" ht="72.75" customHeight="1" x14ac:dyDescent="0.3">
      <c r="B19" s="105"/>
      <c r="C19" s="106" t="s">
        <v>213</v>
      </c>
      <c r="D19" s="107" t="str">
        <f>IF('General Information'!D16="","",'General Information'!D16)</f>
        <v/>
      </c>
      <c r="E19" s="108"/>
      <c r="F19" s="112"/>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row>
    <row r="20" spans="2:52" s="111" customFormat="1" ht="57.75" customHeight="1" x14ac:dyDescent="0.3">
      <c r="B20" s="105"/>
      <c r="C20" s="106" t="s">
        <v>181</v>
      </c>
      <c r="D20" s="107" t="str">
        <f>IF('General Information'!D17="","",'General Information'!D17)</f>
        <v/>
      </c>
      <c r="E20" s="108"/>
      <c r="F20" s="112"/>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row>
    <row r="21" spans="2:52" s="111" customFormat="1" ht="23.25" customHeight="1" x14ac:dyDescent="0.3">
      <c r="B21" s="105"/>
      <c r="C21" s="148" t="s">
        <v>211</v>
      </c>
      <c r="D21" s="149">
        <f>IF(D36=0,0,D37/D36)</f>
        <v>0</v>
      </c>
      <c r="E21" s="108"/>
      <c r="F21" s="112"/>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row>
    <row r="22" spans="2:52" s="111" customFormat="1" ht="23.25" customHeight="1" x14ac:dyDescent="0.3">
      <c r="B22" s="105"/>
      <c r="C22" s="148" t="s">
        <v>212</v>
      </c>
      <c r="D22" s="149">
        <f>IF('Admin &amp; Match'!F19=0,0,'Admin &amp; Match'!F19/('Proposed Budget'!D38-'Proposed Budget'!D28-'Proposed Budget'!D29))</f>
        <v>0</v>
      </c>
      <c r="E22" s="108"/>
      <c r="F22" s="112"/>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row>
    <row r="23" spans="2:52" ht="7.5" customHeight="1" thickBot="1" x14ac:dyDescent="0.35">
      <c r="B23" s="27"/>
      <c r="C23" s="113"/>
      <c r="D23" s="114"/>
      <c r="E23" s="30"/>
      <c r="F23" s="115"/>
    </row>
    <row r="24" spans="2:52" ht="9" customHeight="1" thickBot="1" x14ac:dyDescent="0.3"/>
    <row r="25" spans="2:52" ht="24" customHeight="1" thickBot="1" x14ac:dyDescent="0.3">
      <c r="B25" s="301" t="s">
        <v>66</v>
      </c>
      <c r="C25" s="302"/>
      <c r="D25" s="302"/>
      <c r="E25" s="303"/>
    </row>
    <row r="26" spans="2:52" ht="6" customHeight="1" x14ac:dyDescent="0.35">
      <c r="B26" s="17"/>
      <c r="C26" s="116"/>
      <c r="E26" s="19"/>
    </row>
    <row r="27" spans="2:52" ht="34.5" x14ac:dyDescent="0.25">
      <c r="B27" s="17"/>
      <c r="C27" s="117" t="s">
        <v>36</v>
      </c>
      <c r="D27" s="84" t="s">
        <v>37</v>
      </c>
      <c r="E27" s="19"/>
    </row>
    <row r="28" spans="2:52" ht="15.75" x14ac:dyDescent="0.25">
      <c r="B28" s="17"/>
      <c r="C28" s="118" t="s">
        <v>51</v>
      </c>
      <c r="D28" s="119">
        <f>Leasing!F11</f>
        <v>0</v>
      </c>
      <c r="E28" s="19"/>
    </row>
    <row r="29" spans="2:52" ht="15.75" x14ac:dyDescent="0.25">
      <c r="B29" s="17"/>
      <c r="C29" s="118" t="s">
        <v>50</v>
      </c>
      <c r="D29" s="119">
        <f>Leasing!K82</f>
        <v>0</v>
      </c>
      <c r="E29" s="19"/>
    </row>
    <row r="30" spans="2:52" ht="16.5" thickBot="1" x14ac:dyDescent="0.3">
      <c r="B30" s="17"/>
      <c r="C30" s="118" t="s">
        <v>38</v>
      </c>
      <c r="D30" s="119">
        <f>'Rental Assistance'!K41</f>
        <v>0</v>
      </c>
      <c r="E30" s="19"/>
    </row>
    <row r="31" spans="2:52" ht="15.75" x14ac:dyDescent="0.25">
      <c r="B31" s="17"/>
      <c r="C31" s="118" t="s">
        <v>40</v>
      </c>
      <c r="D31" s="119">
        <f>Operating!E23</f>
        <v>0</v>
      </c>
      <c r="E31" s="19"/>
    </row>
    <row r="32" spans="2:52" ht="15.75" x14ac:dyDescent="0.25">
      <c r="B32" s="17"/>
      <c r="C32" s="118" t="s">
        <v>39</v>
      </c>
      <c r="D32" s="119">
        <f>'Supportive Services'!E28</f>
        <v>0</v>
      </c>
      <c r="E32" s="19"/>
    </row>
    <row r="33" spans="2:5" ht="15.75" x14ac:dyDescent="0.25">
      <c r="B33" s="17"/>
      <c r="C33" s="118" t="s">
        <v>76</v>
      </c>
      <c r="D33" s="119">
        <f>HMIS!E16</f>
        <v>0</v>
      </c>
      <c r="E33" s="19"/>
    </row>
    <row r="34" spans="2:5" ht="15.75" x14ac:dyDescent="0.25">
      <c r="B34" s="17"/>
      <c r="C34" s="118" t="s">
        <v>104</v>
      </c>
      <c r="D34" s="119">
        <f>'VAWA Costs'!E23</f>
        <v>0</v>
      </c>
      <c r="E34" s="19"/>
    </row>
    <row r="35" spans="2:5" ht="15.75" x14ac:dyDescent="0.25">
      <c r="B35" s="17"/>
      <c r="C35" s="118" t="s">
        <v>130</v>
      </c>
      <c r="D35" s="119">
        <f>'Rural Costs'!E18</f>
        <v>0</v>
      </c>
      <c r="E35" s="19"/>
    </row>
    <row r="36" spans="2:5" ht="31.5" x14ac:dyDescent="0.25">
      <c r="B36" s="17"/>
      <c r="C36" s="121" t="s">
        <v>73</v>
      </c>
      <c r="D36" s="122">
        <f>SUM(D28:D35)</f>
        <v>0</v>
      </c>
      <c r="E36" s="19"/>
    </row>
    <row r="37" spans="2:5" ht="15.75" x14ac:dyDescent="0.25">
      <c r="B37" s="17"/>
      <c r="C37" s="118" t="s">
        <v>41</v>
      </c>
      <c r="D37" s="119">
        <f>'Admin &amp; Match'!F10</f>
        <v>0</v>
      </c>
      <c r="E37" s="19"/>
    </row>
    <row r="38" spans="2:5" ht="47.25" x14ac:dyDescent="0.25">
      <c r="B38" s="17"/>
      <c r="C38" s="120" t="s">
        <v>74</v>
      </c>
      <c r="D38" s="124">
        <f>D36+D37</f>
        <v>0</v>
      </c>
      <c r="E38" s="19"/>
    </row>
    <row r="39" spans="2:5" ht="9.75" customHeight="1" thickBot="1" x14ac:dyDescent="0.3">
      <c r="B39" s="27"/>
      <c r="C39" s="29"/>
      <c r="D39" s="29"/>
      <c r="E39" s="30"/>
    </row>
    <row r="40" spans="2:5" ht="6.75" customHeight="1" x14ac:dyDescent="0.25"/>
    <row r="41" spans="2:5" s="22" customFormat="1" x14ac:dyDescent="0.25"/>
    <row r="42" spans="2:5" s="22" customFormat="1" x14ac:dyDescent="0.25"/>
    <row r="43" spans="2:5" s="22" customFormat="1" x14ac:dyDescent="0.25"/>
    <row r="44" spans="2:5" s="22" customFormat="1" x14ac:dyDescent="0.25"/>
    <row r="45" spans="2:5" s="22" customFormat="1" x14ac:dyDescent="0.25"/>
    <row r="46" spans="2:5" s="22" customFormat="1" x14ac:dyDescent="0.25"/>
    <row r="47" spans="2:5" s="22" customFormat="1" x14ac:dyDescent="0.25"/>
    <row r="48" spans="2:5"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sheetData>
  <sheetProtection algorithmName="SHA-512" hashValue="oqyVmBkp8ijbdRDV8xogDXaTHkyET+uveCnbeZ4Gb8SYmOyQH+T+nZaP9EouljNuq/8KdrS8yA8K/gyvLEqGlQ==" saltValue="i3y6Z9RX5fIfB6OnbxAJYQ==" spinCount="100000" sheet="1" formatColumns="0" formatRows="0" selectLockedCells="1"/>
  <mergeCells count="5">
    <mergeCell ref="C3:D3"/>
    <mergeCell ref="B6:E6"/>
    <mergeCell ref="B25:E25"/>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59"/>
  <sheetViews>
    <sheetView workbookViewId="0">
      <selection activeCell="C22" sqref="C22:E22"/>
    </sheetView>
  </sheetViews>
  <sheetFormatPr defaultColWidth="9.140625" defaultRowHeight="15" x14ac:dyDescent="0.25"/>
  <cols>
    <col min="1" max="2" width="1.7109375" style="15" customWidth="1"/>
    <col min="3" max="3" width="24.28515625" style="15" customWidth="1"/>
    <col min="4" max="4" width="12.42578125" style="15" customWidth="1"/>
    <col min="5" max="9" width="15" style="15" customWidth="1"/>
    <col min="10" max="11" width="2.28515625" style="15" customWidth="1"/>
    <col min="12" max="53" width="9.140625" style="22"/>
    <col min="54" max="16384" width="9.140625" style="15"/>
  </cols>
  <sheetData>
    <row r="1" spans="2:53" ht="33.75" customHeight="1" thickBot="1" x14ac:dyDescent="0.3">
      <c r="C1" s="273" t="s">
        <v>166</v>
      </c>
      <c r="D1" s="273"/>
      <c r="E1" s="273"/>
      <c r="F1" s="273"/>
      <c r="G1" s="273"/>
      <c r="H1" s="273"/>
      <c r="I1" s="273"/>
    </row>
    <row r="2" spans="2:53" ht="48.75" customHeight="1" x14ac:dyDescent="0.25">
      <c r="B2" s="125"/>
      <c r="C2" s="220" t="s">
        <v>94</v>
      </c>
      <c r="D2" s="220"/>
      <c r="E2" s="220"/>
      <c r="F2" s="220"/>
      <c r="G2" s="220"/>
      <c r="H2" s="220"/>
      <c r="I2" s="220"/>
      <c r="J2" s="126"/>
    </row>
    <row r="3" spans="2:53" ht="15.75" x14ac:dyDescent="0.25">
      <c r="B3" s="17"/>
      <c r="C3" s="305"/>
      <c r="D3" s="305"/>
      <c r="E3" s="305"/>
      <c r="F3" s="305"/>
      <c r="G3" s="305"/>
      <c r="H3" s="305"/>
      <c r="I3" s="305"/>
      <c r="J3" s="19"/>
    </row>
    <row r="4" spans="2:53" s="131" customFormat="1" ht="34.5" customHeight="1" thickBot="1" x14ac:dyDescent="0.3">
      <c r="B4" s="127"/>
      <c r="C4" s="128" t="s">
        <v>31</v>
      </c>
      <c r="D4" s="129" t="s">
        <v>55</v>
      </c>
      <c r="E4" s="129" t="s">
        <v>56</v>
      </c>
      <c r="F4" s="129" t="s">
        <v>32</v>
      </c>
      <c r="G4" s="129" t="s">
        <v>33</v>
      </c>
      <c r="H4" s="129" t="s">
        <v>34</v>
      </c>
      <c r="I4" s="129" t="s">
        <v>35</v>
      </c>
      <c r="J4" s="130"/>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2:53" ht="15.75" thickBot="1" x14ac:dyDescent="0.3">
      <c r="B5" s="17"/>
      <c r="C5" s="134" t="s">
        <v>145</v>
      </c>
      <c r="D5" s="136">
        <f>E5*0.75</f>
        <v>518.25</v>
      </c>
      <c r="E5" s="136">
        <v>691</v>
      </c>
      <c r="F5" s="136">
        <v>767</v>
      </c>
      <c r="G5" s="136">
        <v>1002</v>
      </c>
      <c r="H5" s="136">
        <v>1300</v>
      </c>
      <c r="I5" s="136">
        <v>1399</v>
      </c>
      <c r="J5" s="137"/>
    </row>
    <row r="6" spans="2:53" ht="15.75" thickBot="1" x14ac:dyDescent="0.3">
      <c r="B6" s="17"/>
      <c r="C6" s="135" t="s">
        <v>146</v>
      </c>
      <c r="D6" s="136">
        <f t="shared" ref="D6:D24" si="0">E6*0.75</f>
        <v>750.75</v>
      </c>
      <c r="E6" s="136">
        <v>1001</v>
      </c>
      <c r="F6" s="136">
        <v>1077</v>
      </c>
      <c r="G6" s="136">
        <v>1299</v>
      </c>
      <c r="H6" s="136">
        <v>1661</v>
      </c>
      <c r="I6" s="136">
        <v>1789</v>
      </c>
      <c r="J6" s="19"/>
    </row>
    <row r="7" spans="2:53" ht="15.75" thickBot="1" x14ac:dyDescent="0.3">
      <c r="B7" s="17"/>
      <c r="C7" s="134" t="s">
        <v>147</v>
      </c>
      <c r="D7" s="136">
        <f t="shared" si="0"/>
        <v>535.5</v>
      </c>
      <c r="E7" s="136">
        <v>714</v>
      </c>
      <c r="F7" s="136">
        <v>748</v>
      </c>
      <c r="G7" s="136">
        <v>981</v>
      </c>
      <c r="H7" s="136">
        <v>1179</v>
      </c>
      <c r="I7" s="136">
        <v>1453</v>
      </c>
      <c r="J7" s="19"/>
    </row>
    <row r="8" spans="2:53" ht="15.75" thickBot="1" x14ac:dyDescent="0.3">
      <c r="B8" s="17"/>
      <c r="C8" s="135" t="s">
        <v>148</v>
      </c>
      <c r="D8" s="136">
        <f t="shared" si="0"/>
        <v>567.75</v>
      </c>
      <c r="E8" s="136">
        <v>757</v>
      </c>
      <c r="F8" s="136">
        <v>762</v>
      </c>
      <c r="G8" s="136">
        <v>973</v>
      </c>
      <c r="H8" s="136">
        <v>1182</v>
      </c>
      <c r="I8" s="136">
        <v>1632</v>
      </c>
      <c r="J8" s="19"/>
    </row>
    <row r="9" spans="2:53" ht="15.75" thickBot="1" x14ac:dyDescent="0.3">
      <c r="B9" s="17"/>
      <c r="C9" s="135" t="s">
        <v>149</v>
      </c>
      <c r="D9" s="136">
        <f t="shared" si="0"/>
        <v>540.75</v>
      </c>
      <c r="E9" s="136">
        <v>721</v>
      </c>
      <c r="F9" s="136">
        <v>779</v>
      </c>
      <c r="G9" s="136">
        <v>975</v>
      </c>
      <c r="H9" s="136">
        <v>1289</v>
      </c>
      <c r="I9" s="136">
        <v>1293</v>
      </c>
      <c r="J9" s="19"/>
    </row>
    <row r="10" spans="2:53" ht="15.75" thickBot="1" x14ac:dyDescent="0.3">
      <c r="B10" s="17"/>
      <c r="C10" s="134" t="s">
        <v>150</v>
      </c>
      <c r="D10" s="136">
        <f t="shared" si="0"/>
        <v>542.25</v>
      </c>
      <c r="E10" s="136">
        <v>723</v>
      </c>
      <c r="F10" s="136">
        <v>787</v>
      </c>
      <c r="G10" s="136">
        <v>973</v>
      </c>
      <c r="H10" s="136">
        <v>1306</v>
      </c>
      <c r="I10" s="136">
        <v>1476</v>
      </c>
      <c r="J10" s="19"/>
    </row>
    <row r="11" spans="2:53" ht="15.75" thickBot="1" x14ac:dyDescent="0.3">
      <c r="B11" s="17"/>
      <c r="C11" s="135" t="s">
        <v>151</v>
      </c>
      <c r="D11" s="136">
        <f t="shared" si="0"/>
        <v>531</v>
      </c>
      <c r="E11" s="136">
        <v>708</v>
      </c>
      <c r="F11" s="136">
        <v>825</v>
      </c>
      <c r="G11" s="136">
        <v>973</v>
      </c>
      <c r="H11" s="136">
        <v>1283</v>
      </c>
      <c r="I11" s="136">
        <v>1288</v>
      </c>
      <c r="J11" s="19"/>
    </row>
    <row r="12" spans="2:53" ht="15.75" thickBot="1" x14ac:dyDescent="0.3">
      <c r="B12" s="17"/>
      <c r="C12" s="135" t="s">
        <v>152</v>
      </c>
      <c r="D12" s="136">
        <f t="shared" si="0"/>
        <v>750.75</v>
      </c>
      <c r="E12" s="136">
        <v>1001</v>
      </c>
      <c r="F12" s="136">
        <v>1077</v>
      </c>
      <c r="G12" s="136">
        <v>1299</v>
      </c>
      <c r="H12" s="136">
        <v>1661</v>
      </c>
      <c r="I12" s="136">
        <v>1789</v>
      </c>
      <c r="J12" s="19"/>
    </row>
    <row r="13" spans="2:53" ht="15.75" thickBot="1" x14ac:dyDescent="0.3">
      <c r="B13" s="17"/>
      <c r="C13" s="135" t="s">
        <v>153</v>
      </c>
      <c r="D13" s="136">
        <f t="shared" si="0"/>
        <v>531</v>
      </c>
      <c r="E13" s="136">
        <v>708</v>
      </c>
      <c r="F13" s="136">
        <v>888</v>
      </c>
      <c r="G13" s="136">
        <v>973</v>
      </c>
      <c r="H13" s="136">
        <v>1236</v>
      </c>
      <c r="I13" s="136">
        <v>1632</v>
      </c>
      <c r="J13" s="19"/>
    </row>
    <row r="14" spans="2:53" ht="15.75" thickBot="1" x14ac:dyDescent="0.3">
      <c r="B14" s="17"/>
      <c r="C14" s="134" t="s">
        <v>154</v>
      </c>
      <c r="D14" s="136">
        <f t="shared" si="0"/>
        <v>622.5</v>
      </c>
      <c r="E14" s="136">
        <v>830</v>
      </c>
      <c r="F14" s="136">
        <v>835</v>
      </c>
      <c r="G14" s="136">
        <v>1096</v>
      </c>
      <c r="H14" s="136">
        <v>1314</v>
      </c>
      <c r="I14" s="136">
        <v>1451</v>
      </c>
      <c r="J14" s="19"/>
    </row>
    <row r="15" spans="2:53" ht="15.75" thickBot="1" x14ac:dyDescent="0.3">
      <c r="B15" s="17"/>
      <c r="C15" s="135" t="s">
        <v>155</v>
      </c>
      <c r="D15" s="136">
        <f t="shared" si="0"/>
        <v>572.25</v>
      </c>
      <c r="E15" s="136">
        <v>763</v>
      </c>
      <c r="F15" s="136">
        <v>851</v>
      </c>
      <c r="G15" s="136">
        <v>981</v>
      </c>
      <c r="H15" s="136">
        <v>1329</v>
      </c>
      <c r="I15" s="136">
        <v>1510</v>
      </c>
      <c r="J15" s="19"/>
    </row>
    <row r="16" spans="2:53" ht="15.75" thickBot="1" x14ac:dyDescent="0.3">
      <c r="B16" s="17"/>
      <c r="C16" s="135" t="s">
        <v>156</v>
      </c>
      <c r="D16" s="136">
        <f t="shared" si="0"/>
        <v>503.25</v>
      </c>
      <c r="E16" s="136">
        <v>671</v>
      </c>
      <c r="F16" s="136">
        <v>768</v>
      </c>
      <c r="G16" s="136">
        <v>973</v>
      </c>
      <c r="H16" s="136">
        <v>1197</v>
      </c>
      <c r="I16" s="136">
        <v>1379</v>
      </c>
      <c r="J16" s="19"/>
    </row>
    <row r="17" spans="2:10" ht="15.75" thickBot="1" x14ac:dyDescent="0.3">
      <c r="B17" s="17"/>
      <c r="C17" s="135" t="s">
        <v>157</v>
      </c>
      <c r="D17" s="136">
        <f t="shared" si="0"/>
        <v>528.75</v>
      </c>
      <c r="E17" s="136">
        <v>705</v>
      </c>
      <c r="F17" s="136">
        <v>780</v>
      </c>
      <c r="G17" s="136">
        <v>1023</v>
      </c>
      <c r="H17" s="136">
        <v>1423</v>
      </c>
      <c r="I17" s="136">
        <v>1610</v>
      </c>
      <c r="J17" s="19"/>
    </row>
    <row r="18" spans="2:10" ht="15.75" thickBot="1" x14ac:dyDescent="0.3">
      <c r="B18" s="17"/>
      <c r="C18" s="134" t="s">
        <v>158</v>
      </c>
      <c r="D18" s="136">
        <f t="shared" si="0"/>
        <v>531</v>
      </c>
      <c r="E18" s="136">
        <v>708</v>
      </c>
      <c r="F18" s="136">
        <v>832</v>
      </c>
      <c r="G18" s="136">
        <v>973</v>
      </c>
      <c r="H18" s="136">
        <v>1219</v>
      </c>
      <c r="I18" s="136">
        <v>1447</v>
      </c>
      <c r="J18" s="19"/>
    </row>
    <row r="19" spans="2:10" ht="15.75" thickBot="1" x14ac:dyDescent="0.3">
      <c r="B19" s="17"/>
      <c r="C19" s="135" t="s">
        <v>159</v>
      </c>
      <c r="D19" s="136">
        <f t="shared" si="0"/>
        <v>528</v>
      </c>
      <c r="E19" s="136">
        <v>704</v>
      </c>
      <c r="F19" s="136">
        <v>792</v>
      </c>
      <c r="G19" s="136">
        <v>996</v>
      </c>
      <c r="H19" s="136">
        <v>1385</v>
      </c>
      <c r="I19" s="136">
        <v>1538</v>
      </c>
      <c r="J19" s="19"/>
    </row>
    <row r="20" spans="2:10" ht="15.75" thickBot="1" x14ac:dyDescent="0.3">
      <c r="B20" s="17"/>
      <c r="C20" s="135" t="s">
        <v>160</v>
      </c>
      <c r="D20" s="136">
        <f t="shared" si="0"/>
        <v>531</v>
      </c>
      <c r="E20" s="136">
        <v>708</v>
      </c>
      <c r="F20" s="136">
        <v>742</v>
      </c>
      <c r="G20" s="136">
        <v>973</v>
      </c>
      <c r="H20" s="136">
        <v>1223</v>
      </c>
      <c r="I20" s="136">
        <v>1352</v>
      </c>
      <c r="J20" s="19"/>
    </row>
    <row r="21" spans="2:10" ht="15.75" thickBot="1" x14ac:dyDescent="0.3">
      <c r="B21" s="17"/>
      <c r="C21" s="135" t="s">
        <v>161</v>
      </c>
      <c r="D21" s="136">
        <f t="shared" si="0"/>
        <v>503.25</v>
      </c>
      <c r="E21" s="136">
        <v>671</v>
      </c>
      <c r="F21" s="136">
        <v>742</v>
      </c>
      <c r="G21" s="136">
        <v>973</v>
      </c>
      <c r="H21" s="136">
        <v>1221</v>
      </c>
      <c r="I21" s="136">
        <v>1393</v>
      </c>
      <c r="J21" s="19"/>
    </row>
    <row r="22" spans="2:10" ht="15.75" thickBot="1" x14ac:dyDescent="0.3">
      <c r="B22" s="17"/>
      <c r="C22" s="135" t="s">
        <v>162</v>
      </c>
      <c r="D22" s="136">
        <f t="shared" si="0"/>
        <v>606.75</v>
      </c>
      <c r="E22" s="136">
        <v>809</v>
      </c>
      <c r="F22" s="136">
        <v>814</v>
      </c>
      <c r="G22" s="136">
        <v>973</v>
      </c>
      <c r="H22" s="136">
        <v>1304</v>
      </c>
      <c r="I22" s="136">
        <v>1363</v>
      </c>
      <c r="J22" s="19"/>
    </row>
    <row r="23" spans="2:10" ht="15.75" thickBot="1" x14ac:dyDescent="0.3">
      <c r="B23" s="17"/>
      <c r="C23" s="135" t="s">
        <v>163</v>
      </c>
      <c r="D23" s="136">
        <f t="shared" si="0"/>
        <v>750.75</v>
      </c>
      <c r="E23" s="136">
        <v>1001</v>
      </c>
      <c r="F23" s="136">
        <v>1077</v>
      </c>
      <c r="G23" s="136">
        <v>1299</v>
      </c>
      <c r="H23" s="136">
        <v>1661</v>
      </c>
      <c r="I23" s="136">
        <v>1789</v>
      </c>
      <c r="J23" s="19"/>
    </row>
    <row r="24" spans="2:10" ht="15.75" thickBot="1" x14ac:dyDescent="0.3">
      <c r="B24" s="17"/>
      <c r="C24" s="135" t="s">
        <v>164</v>
      </c>
      <c r="D24" s="136">
        <f t="shared" si="0"/>
        <v>750.75</v>
      </c>
      <c r="E24" s="136">
        <v>1001</v>
      </c>
      <c r="F24" s="136">
        <v>1077</v>
      </c>
      <c r="G24" s="136">
        <v>1299</v>
      </c>
      <c r="H24" s="136">
        <v>1661</v>
      </c>
      <c r="I24" s="136">
        <v>1789</v>
      </c>
      <c r="J24" s="19"/>
    </row>
    <row r="25" spans="2:10" ht="47.25" customHeight="1" thickBot="1" x14ac:dyDescent="0.3">
      <c r="B25" s="27"/>
      <c r="C25" s="306" t="s">
        <v>167</v>
      </c>
      <c r="D25" s="306"/>
      <c r="E25" s="306"/>
      <c r="F25" s="306"/>
      <c r="G25" s="306"/>
      <c r="H25" s="306"/>
      <c r="I25" s="306"/>
      <c r="J25" s="30"/>
    </row>
    <row r="27" spans="2:10" s="22" customFormat="1" x14ac:dyDescent="0.25"/>
    <row r="28" spans="2:10" s="22" customFormat="1" x14ac:dyDescent="0.25"/>
    <row r="29" spans="2:10" s="22" customFormat="1" x14ac:dyDescent="0.25"/>
    <row r="30" spans="2:10" s="22" customFormat="1" x14ac:dyDescent="0.25"/>
    <row r="31" spans="2:10" s="22" customFormat="1" x14ac:dyDescent="0.25"/>
    <row r="32" spans="2:10"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sheetData>
  <sheetProtection sheet="1" formatRows="0" selectLockedCells="1"/>
  <mergeCells count="4">
    <mergeCell ref="C1:I1"/>
    <mergeCell ref="C3:I3"/>
    <mergeCell ref="C2:I2"/>
    <mergeCell ref="C25:I25"/>
  </mergeCells>
  <phoneticPr fontId="2" type="noConversion"/>
  <hyperlinks>
    <hyperlink ref="C6" r:id="rId1" display="https://www.huduser.gov/portal/datasets/fmr/fmrs/FY2017_code/2017summary.odn?fips=4200999999&amp;year=2017&amp;selection_type=county&amp;fmrtype=Final" xr:uid="{11AC9397-0BC0-474A-8A57-0DF88D7F1C4C}"/>
    <hyperlink ref="C8" r:id="rId2" display="https://www.huduser.gov/portal/datasets/fmr/fmrs/FY2017_code/2017summary.odn?fips=4201599999&amp;year=2017&amp;selection_type=county&amp;fmrtype=Final" xr:uid="{78D65467-0F28-4170-8AB0-46DCD62E9FFA}"/>
    <hyperlink ref="C9" r:id="rId3" display="https://www.huduser.gov/portal/datasets/fmr/fmrs/FY2017_code/2017summary.odn?fips=4202199999&amp;year=2017&amp;selection_type=county&amp;fmrtype=Final" xr:uid="{EA21E68F-5471-4BB8-B1E7-2463249881A2}"/>
    <hyperlink ref="C11" r:id="rId4" display="https://www.huduser.gov/portal/datasets/fmr/fmrs/FY2017_code/2017summary.odn?fips=4202799999&amp;year=2017&amp;selection_type=county&amp;fmrtype=Final" xr:uid="{ABE138D9-264D-4151-BEB6-3ED797491C26}"/>
    <hyperlink ref="C12" r:id="rId5" display="https://www.huduser.gov/portal/datasets/fmr/fmrs/FY2017_code/2017summary.odn?fips=4203599999&amp;year=2017&amp;selection_type=county&amp;fmrtype=Final" xr:uid="{EC10FCAD-9CF8-48B9-90BE-4942AE4B6237}"/>
    <hyperlink ref="C13" r:id="rId6" display="https://www.huduser.gov/portal/datasets/fmr/fmrs/FY2017_code/2017summary.odn?fips=4203799999&amp;year=2017&amp;selection_type=county&amp;fmrtype=Final" xr:uid="{9AF72307-7CBA-4F5F-9A38-E7B302468BEA}"/>
    <hyperlink ref="C15" r:id="rId7" display="https://www.huduser.gov/portal/datasets/fmr/fmrs/FY2017_code/2017summary.odn?fips=4205599999&amp;year=2017&amp;selection_type=county&amp;fmrtype=Final" xr:uid="{83BFD4DC-9D53-436C-A6B7-EF0F7F794F23}"/>
    <hyperlink ref="C16" r:id="rId8" display="https://www.huduser.gov/portal/datasets/fmr/fmrs/FY2017_code/2017summary.odn?fips=4205799999&amp;year=2017&amp;selection_type=county&amp;fmrtype=Final" xr:uid="{4D3859E2-5C29-4085-A460-299BAB1AD871}"/>
    <hyperlink ref="C17" r:id="rId9" display="https://www.huduser.gov/portal/datasets/fmr/fmrs/FY2017_code/2017summary.odn?fips=4206199999&amp;year=2017&amp;selection_type=county&amp;fmrtype=Final" xr:uid="{34E09E1F-67C6-4926-8978-3E06EE1BD118}"/>
    <hyperlink ref="C19" r:id="rId10" display="https://www.huduser.gov/portal/datasets/fmr/fmrs/FY2017_code/2017summary.odn?fips=4207599999&amp;year=2017&amp;selection_type=county&amp;fmrtype=Final" xr:uid="{6E947318-97B4-4A48-A9DE-11EB13E6B2C8}"/>
    <hyperlink ref="C20" r:id="rId11" display="https://www.huduser.gov/portal/datasets/fmr/fmrs/FY2017_code/2017summary.odn?fips=4207799999&amp;year=2017&amp;selection_type=county&amp;fmrtype=Final" xr:uid="{AD23F11B-E75A-487E-B619-57EFC44ADFE6}"/>
    <hyperlink ref="C21" r:id="rId12" display="https://www.huduser.gov/portal/datasets/fmr/fmrs/FY2017_code/2017summary.odn?fips=4208199999&amp;year=2017&amp;selection_type=county&amp;fmrtype=Final" xr:uid="{E695F3BA-1CEA-4D9D-B6B2-43214D7BB8C3}"/>
    <hyperlink ref="C22" r:id="rId13" display="https://www.huduser.gov/portal/datasets/fmr/fmrs/FY2017_code/2017summary.odn?fips=4208799999&amp;year=2017&amp;selection_type=county&amp;fmrtype=Final" xr:uid="{097EACDD-4105-4C5F-ABFE-C5C6320B1B5D}"/>
    <hyperlink ref="C23" r:id="rId14" display="https://www.huduser.gov/portal/datasets/fmr/fmrs/FY2017_code/2017summary.odn?fips=4208999999&amp;year=2017&amp;selection_type=county&amp;fmrtype=Final" xr:uid="{80CF98B2-0612-44AC-B845-88D6B9FCE3F3}"/>
    <hyperlink ref="C24" r:id="rId15" display="https://www.huduser.gov/portal/datasets/fmr/fmrs/FY2017_code/2017summary.odn?fips=4209399999&amp;year=2017&amp;selection_type=county&amp;fmrtype=Final" xr:uid="{B6E060B9-4A72-44DE-91BF-E557B2ADFBD5}"/>
  </hyperlinks>
  <pageMargins left="0.7" right="0.7" top="0.75" bottom="0.75" header="0.3" footer="0.3"/>
  <pageSetup scale="75" fitToHeight="0" orientation="portrait" r:id="rId16"/>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7"/>
  <sheetViews>
    <sheetView topLeftCell="A16" workbookViewId="0">
      <selection activeCell="D10" sqref="D10:E10"/>
    </sheetView>
  </sheetViews>
  <sheetFormatPr defaultColWidth="9.140625" defaultRowHeight="15" x14ac:dyDescent="0.25"/>
  <cols>
    <col min="1" max="1" width="1.7109375" style="15" customWidth="1"/>
    <col min="2" max="2" width="1.42578125" style="15" customWidth="1"/>
    <col min="3" max="3" width="38.28515625" style="15" customWidth="1"/>
    <col min="4" max="4" width="41.140625" style="15" customWidth="1"/>
    <col min="5" max="5" width="18.140625" style="15" customWidth="1"/>
    <col min="6" max="7" width="1.42578125" style="15" customWidth="1"/>
    <col min="8" max="8" width="35.140625" style="22" customWidth="1"/>
    <col min="9" max="54" width="9.140625" style="22"/>
    <col min="55" max="16384" width="9.140625" style="15"/>
  </cols>
  <sheetData>
    <row r="1" spans="2:6" ht="21" x14ac:dyDescent="0.35">
      <c r="B1" s="151" t="s">
        <v>84</v>
      </c>
      <c r="C1" s="151"/>
      <c r="D1" s="151"/>
      <c r="E1" s="151"/>
      <c r="F1" s="151"/>
    </row>
    <row r="2" spans="2:6" ht="21" x14ac:dyDescent="0.35">
      <c r="B2" s="50"/>
      <c r="C2" s="150" t="s">
        <v>174</v>
      </c>
      <c r="D2" s="150"/>
      <c r="E2" s="150"/>
      <c r="F2" s="50"/>
    </row>
    <row r="3" spans="2:6" ht="5.25" customHeight="1" thickBot="1" x14ac:dyDescent="0.4">
      <c r="B3" s="50"/>
      <c r="C3" s="50"/>
      <c r="D3" s="50"/>
      <c r="E3" s="50"/>
      <c r="F3" s="50"/>
    </row>
    <row r="4" spans="2:6" ht="21" x14ac:dyDescent="0.25">
      <c r="B4" s="152" t="s">
        <v>83</v>
      </c>
      <c r="C4" s="153"/>
      <c r="D4" s="153"/>
      <c r="E4" s="153"/>
      <c r="F4" s="154"/>
    </row>
    <row r="5" spans="2:6" ht="7.5" customHeight="1" x14ac:dyDescent="0.25">
      <c r="B5" s="51"/>
      <c r="C5" s="52"/>
      <c r="D5" s="52"/>
      <c r="E5" s="52"/>
      <c r="F5" s="53"/>
    </row>
    <row r="6" spans="2:6" ht="20.25" customHeight="1" x14ac:dyDescent="0.25">
      <c r="B6" s="54"/>
      <c r="C6" s="157" t="s">
        <v>86</v>
      </c>
      <c r="D6" s="157"/>
      <c r="E6" s="157"/>
      <c r="F6" s="55"/>
    </row>
    <row r="7" spans="2:6" ht="21.95" customHeight="1" x14ac:dyDescent="0.25">
      <c r="B7" s="17"/>
      <c r="C7" s="2" t="s">
        <v>45</v>
      </c>
      <c r="D7" s="158"/>
      <c r="E7" s="158"/>
      <c r="F7" s="19"/>
    </row>
    <row r="8" spans="2:6" ht="21.95" customHeight="1" x14ac:dyDescent="0.25">
      <c r="B8" s="17"/>
      <c r="C8" s="2" t="s">
        <v>46</v>
      </c>
      <c r="D8" s="158"/>
      <c r="E8" s="158"/>
      <c r="F8" s="19"/>
    </row>
    <row r="9" spans="2:6" ht="21.95" customHeight="1" x14ac:dyDescent="0.25">
      <c r="B9" s="17"/>
      <c r="C9" s="2" t="s">
        <v>47</v>
      </c>
      <c r="D9" s="158"/>
      <c r="E9" s="158"/>
      <c r="F9" s="19"/>
    </row>
    <row r="10" spans="2:6" ht="21.95" customHeight="1" x14ac:dyDescent="0.25">
      <c r="B10" s="17"/>
      <c r="C10" s="2" t="s">
        <v>48</v>
      </c>
      <c r="D10" s="158"/>
      <c r="E10" s="158"/>
      <c r="F10" s="19"/>
    </row>
    <row r="11" spans="2:6" ht="7.5" customHeight="1" x14ac:dyDescent="0.25">
      <c r="B11" s="51"/>
      <c r="C11" s="52"/>
      <c r="D11" s="52"/>
      <c r="E11" s="52"/>
      <c r="F11" s="53"/>
    </row>
    <row r="12" spans="2:6" ht="21" customHeight="1" x14ac:dyDescent="0.25">
      <c r="B12" s="51"/>
      <c r="C12" s="157" t="s">
        <v>87</v>
      </c>
      <c r="D12" s="157"/>
      <c r="E12" s="157"/>
      <c r="F12" s="53"/>
    </row>
    <row r="13" spans="2:6" ht="21.95" customHeight="1" x14ac:dyDescent="0.3">
      <c r="B13" s="17"/>
      <c r="C13" s="2" t="s">
        <v>67</v>
      </c>
      <c r="D13" s="158"/>
      <c r="E13" s="158"/>
      <c r="F13" s="56"/>
    </row>
    <row r="14" spans="2:6" ht="21.95" customHeight="1" x14ac:dyDescent="0.3">
      <c r="B14" s="17"/>
      <c r="C14" s="2" t="s">
        <v>106</v>
      </c>
      <c r="D14" s="158"/>
      <c r="E14" s="158"/>
      <c r="F14" s="56"/>
    </row>
    <row r="15" spans="2:6" ht="52.5" customHeight="1" x14ac:dyDescent="0.3">
      <c r="B15" s="17"/>
      <c r="C15" s="2" t="s">
        <v>107</v>
      </c>
      <c r="D15" s="161"/>
      <c r="E15" s="162"/>
      <c r="F15" s="56"/>
    </row>
    <row r="16" spans="2:6" ht="120.75" x14ac:dyDescent="0.3">
      <c r="B16" s="17"/>
      <c r="C16" s="2" t="s">
        <v>183</v>
      </c>
      <c r="D16" s="159"/>
      <c r="E16" s="160"/>
      <c r="F16" s="56"/>
    </row>
    <row r="17" spans="2:6" ht="172.5" x14ac:dyDescent="0.3">
      <c r="B17" s="17"/>
      <c r="C17" s="2" t="s">
        <v>184</v>
      </c>
      <c r="D17" s="159"/>
      <c r="E17" s="160"/>
      <c r="F17" s="56"/>
    </row>
    <row r="18" spans="2:6" ht="11.25" customHeight="1" thickBot="1" x14ac:dyDescent="0.35">
      <c r="B18" s="57"/>
      <c r="C18" s="58"/>
      <c r="D18" s="58"/>
      <c r="F18" s="56"/>
    </row>
    <row r="19" spans="2:6" ht="10.5" customHeight="1" thickBot="1" x14ac:dyDescent="0.35">
      <c r="B19" s="59"/>
      <c r="C19" s="59"/>
      <c r="D19" s="59"/>
      <c r="E19" s="60"/>
      <c r="F19" s="61"/>
    </row>
    <row r="20" spans="2:6" ht="21" x14ac:dyDescent="0.25">
      <c r="B20" s="152" t="s">
        <v>144</v>
      </c>
      <c r="C20" s="153"/>
      <c r="D20" s="153"/>
      <c r="E20" s="153"/>
      <c r="F20" s="154"/>
    </row>
    <row r="21" spans="2:6" ht="5.25" customHeight="1" x14ac:dyDescent="0.25">
      <c r="B21" s="51"/>
      <c r="C21" s="52"/>
      <c r="D21" s="52"/>
      <c r="E21" s="52"/>
      <c r="F21" s="53"/>
    </row>
    <row r="22" spans="2:6" ht="85.5" customHeight="1" x14ac:dyDescent="0.25">
      <c r="B22" s="51"/>
      <c r="C22" s="155" t="s">
        <v>186</v>
      </c>
      <c r="D22" s="156"/>
      <c r="E22" s="156"/>
      <c r="F22" s="53"/>
    </row>
    <row r="23" spans="2:6" ht="6.75" customHeight="1" thickBot="1" x14ac:dyDescent="0.35">
      <c r="B23" s="62"/>
      <c r="C23" s="63"/>
      <c r="D23" s="63"/>
      <c r="E23" s="29"/>
      <c r="F23" s="64"/>
    </row>
    <row r="24" spans="2:6" ht="8.25" customHeight="1" x14ac:dyDescent="0.25"/>
    <row r="25" spans="2:6" s="22" customFormat="1" x14ac:dyDescent="0.25"/>
    <row r="26" spans="2:6" s="22" customFormat="1" x14ac:dyDescent="0.25"/>
    <row r="27" spans="2:6" s="22" customFormat="1" x14ac:dyDescent="0.25"/>
    <row r="28" spans="2:6" s="22" customFormat="1" x14ac:dyDescent="0.25"/>
    <row r="29" spans="2:6" s="22" customFormat="1" x14ac:dyDescent="0.25"/>
    <row r="30" spans="2:6" s="22" customFormat="1" x14ac:dyDescent="0.25"/>
    <row r="31" spans="2:6" s="22" customFormat="1" x14ac:dyDescent="0.25"/>
    <row r="32" spans="2:6"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row r="515" s="22" customFormat="1" x14ac:dyDescent="0.25"/>
    <row r="516" s="22" customFormat="1" x14ac:dyDescent="0.25"/>
    <row r="517" s="22" customFormat="1" x14ac:dyDescent="0.25"/>
    <row r="518" s="22" customFormat="1" x14ac:dyDescent="0.25"/>
    <row r="519" s="22" customFormat="1" x14ac:dyDescent="0.25"/>
    <row r="520" s="22" customFormat="1" x14ac:dyDescent="0.25"/>
    <row r="521" s="22" customFormat="1" x14ac:dyDescent="0.25"/>
    <row r="522" s="22" customFormat="1" x14ac:dyDescent="0.25"/>
    <row r="523" s="22" customFormat="1" x14ac:dyDescent="0.25"/>
    <row r="524" s="22" customFormat="1" x14ac:dyDescent="0.25"/>
    <row r="525" s="22" customFormat="1" x14ac:dyDescent="0.25"/>
    <row r="526" s="22" customFormat="1" x14ac:dyDescent="0.25"/>
    <row r="527" s="22" customFormat="1" x14ac:dyDescent="0.25"/>
  </sheetData>
  <sheetProtection algorithmName="SHA-512" hashValue="lV7q++ZTZ7cpHzRqFH+JFVqCBUZJO1H1fVasUX6OM8BsLVbe6NdvVmbcXSpbloLagA2H4IsGTQDz73OSCR4Xgg==" saltValue="RMMrSGwQJU+KqSiaLH6uCw==" spinCount="100000" sheet="1" formatRows="0" selectLockedCells="1"/>
  <mergeCells count="16">
    <mergeCell ref="C2:E2"/>
    <mergeCell ref="B1:F1"/>
    <mergeCell ref="B4:F4"/>
    <mergeCell ref="C22:E22"/>
    <mergeCell ref="C12:E12"/>
    <mergeCell ref="C6:E6"/>
    <mergeCell ref="D7:E7"/>
    <mergeCell ref="D8:E8"/>
    <mergeCell ref="D9:E9"/>
    <mergeCell ref="D14:E14"/>
    <mergeCell ref="B20:F20"/>
    <mergeCell ref="D10:E10"/>
    <mergeCell ref="D13:E13"/>
    <mergeCell ref="D16:E16"/>
    <mergeCell ref="D15:E15"/>
    <mergeCell ref="D17:E17"/>
  </mergeCells>
  <phoneticPr fontId="2" type="noConversion"/>
  <dataValidations count="2">
    <dataValidation type="list" allowBlank="1" showInputMessage="1" showErrorMessage="1" sqref="D14:E14" xr:uid="{546289EC-4444-4986-B8BD-DA6946E03F1F}">
      <formula1>"Transitional Housing, SSO - Standalone, SSO - Street Outreach"</formula1>
    </dataValidation>
    <dataValidation type="list" allowBlank="1" showInputMessage="1" showErrorMessage="1" sqref="D15:E15" xr:uid="{42E1FD41-153C-4650-A763-9BC98E8952B9}">
      <formula1>"Yes, No"</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17"/>
  <sheetViews>
    <sheetView zoomScaleNormal="100" workbookViewId="0">
      <selection activeCell="F11" sqref="F11:G11"/>
    </sheetView>
  </sheetViews>
  <sheetFormatPr defaultColWidth="9.140625" defaultRowHeight="15" x14ac:dyDescent="0.25"/>
  <cols>
    <col min="1" max="1" width="1.28515625" style="15" customWidth="1"/>
    <col min="2" max="2" width="1.140625" style="15" customWidth="1"/>
    <col min="3" max="3" width="26.42578125" style="15" customWidth="1"/>
    <col min="4" max="4" width="36" style="15" customWidth="1"/>
    <col min="5" max="5" width="14.42578125" style="15" customWidth="1"/>
    <col min="6" max="10" width="13.85546875" style="15" customWidth="1"/>
    <col min="11" max="11" width="15.28515625" style="15" customWidth="1"/>
    <col min="12" max="13" width="1.42578125" style="15" customWidth="1"/>
    <col min="14" max="14" width="9.140625" style="22"/>
    <col min="15" max="22" width="17.28515625" style="22" customWidth="1"/>
    <col min="23" max="84" width="9.140625" style="22"/>
    <col min="85" max="16384" width="9.140625" style="15"/>
  </cols>
  <sheetData>
    <row r="1" spans="1:84" ht="6" customHeight="1" thickBot="1" x14ac:dyDescent="0.3">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row>
    <row r="2" spans="1:84" ht="18.75" x14ac:dyDescent="0.3">
      <c r="B2" s="66"/>
      <c r="C2" s="67" t="s">
        <v>139</v>
      </c>
      <c r="D2" s="68"/>
      <c r="E2" s="68"/>
      <c r="F2" s="68"/>
      <c r="G2" s="68"/>
      <c r="H2" s="68"/>
      <c r="I2" s="68"/>
      <c r="J2" s="68"/>
      <c r="K2" s="68"/>
      <c r="L2" s="69"/>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row>
    <row r="3" spans="1:84" ht="102.75" customHeight="1" thickBot="1" x14ac:dyDescent="0.3">
      <c r="B3" s="70"/>
      <c r="C3" s="198" t="s">
        <v>200</v>
      </c>
      <c r="D3" s="198"/>
      <c r="E3" s="198"/>
      <c r="F3" s="198"/>
      <c r="G3" s="198"/>
      <c r="H3" s="198"/>
      <c r="I3" s="198"/>
      <c r="J3" s="198"/>
      <c r="K3" s="198"/>
      <c r="L3" s="199"/>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row>
    <row r="4" spans="1:84" ht="6" customHeight="1" x14ac:dyDescent="0.25">
      <c r="C4" s="72"/>
      <c r="D4" s="72"/>
      <c r="E4" s="72"/>
      <c r="F4" s="72"/>
      <c r="G4" s="72"/>
      <c r="H4" s="72"/>
      <c r="I4" s="72"/>
      <c r="J4" s="72"/>
      <c r="K4" s="72"/>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row>
    <row r="5" spans="1:84" s="20" customFormat="1" ht="12" x14ac:dyDescent="0.2">
      <c r="B5" s="13"/>
      <c r="C5" s="14" t="s">
        <v>45</v>
      </c>
      <c r="D5" s="202" t="str">
        <f>IF('General Information'!D7="","",'General Information'!D7)</f>
        <v/>
      </c>
      <c r="E5" s="203"/>
      <c r="F5" s="204" t="s">
        <v>95</v>
      </c>
      <c r="G5" s="205"/>
      <c r="H5" s="206" t="str">
        <f>IF('General Information'!D13="","",'General Information'!D13)</f>
        <v/>
      </c>
      <c r="I5" s="202"/>
      <c r="J5" s="202"/>
      <c r="K5" s="202"/>
      <c r="L5" s="203"/>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row>
    <row r="6" spans="1:84" ht="27.75" customHeight="1" x14ac:dyDescent="0.25">
      <c r="A6" s="12"/>
      <c r="B6" s="207" t="s">
        <v>75</v>
      </c>
      <c r="C6" s="207"/>
      <c r="D6" s="207"/>
      <c r="E6" s="207"/>
      <c r="F6" s="207"/>
      <c r="G6" s="207"/>
      <c r="H6" s="207"/>
      <c r="I6" s="207"/>
      <c r="J6" s="207"/>
      <c r="K6" s="207"/>
      <c r="L6" s="207"/>
      <c r="M6" s="12"/>
    </row>
    <row r="7" spans="1:84" ht="33" customHeight="1" x14ac:dyDescent="0.25">
      <c r="B7" s="208" t="s">
        <v>58</v>
      </c>
      <c r="C7" s="208"/>
      <c r="D7" s="208"/>
      <c r="E7" s="208"/>
      <c r="F7" s="208"/>
      <c r="G7" s="208"/>
      <c r="H7" s="208"/>
      <c r="I7" s="208"/>
      <c r="J7" s="208"/>
      <c r="K7" s="208"/>
      <c r="L7" s="208"/>
      <c r="M7" s="11"/>
    </row>
    <row r="8" spans="1:84" ht="6" customHeight="1" thickBot="1" x14ac:dyDescent="0.3">
      <c r="C8" s="209"/>
      <c r="D8" s="209"/>
      <c r="E8" s="209"/>
      <c r="F8" s="209"/>
      <c r="G8" s="209"/>
      <c r="H8" s="209"/>
      <c r="I8" s="209"/>
      <c r="J8" s="209"/>
      <c r="K8" s="209"/>
      <c r="L8" s="16"/>
    </row>
    <row r="9" spans="1:84" ht="21" x14ac:dyDescent="0.25">
      <c r="B9" s="152" t="s">
        <v>201</v>
      </c>
      <c r="C9" s="153"/>
      <c r="D9" s="153"/>
      <c r="E9" s="153"/>
      <c r="F9" s="153"/>
      <c r="G9" s="153"/>
      <c r="H9" s="153"/>
      <c r="I9" s="153"/>
      <c r="J9" s="153"/>
      <c r="K9" s="153"/>
      <c r="L9" s="154"/>
      <c r="M9" s="23"/>
    </row>
    <row r="10" spans="1:84" ht="21.75" customHeight="1" x14ac:dyDescent="0.25">
      <c r="B10" s="17"/>
      <c r="C10" s="10" t="s">
        <v>61</v>
      </c>
      <c r="D10" s="10"/>
      <c r="E10" s="18"/>
      <c r="L10" s="19"/>
    </row>
    <row r="11" spans="1:84" ht="21" customHeight="1" x14ac:dyDescent="0.25">
      <c r="B11" s="17"/>
      <c r="C11" s="212" t="s">
        <v>54</v>
      </c>
      <c r="D11" s="212"/>
      <c r="E11" s="212"/>
      <c r="F11" s="211">
        <v>0</v>
      </c>
      <c r="G11" s="211"/>
      <c r="H11" s="24"/>
      <c r="I11" s="24"/>
      <c r="L11" s="19"/>
    </row>
    <row r="12" spans="1:84" ht="6.75" customHeight="1" x14ac:dyDescent="0.25">
      <c r="B12" s="17"/>
      <c r="C12" s="25"/>
      <c r="D12" s="25"/>
      <c r="E12" s="25"/>
      <c r="F12" s="25"/>
      <c r="G12" s="25"/>
      <c r="H12" s="25"/>
      <c r="I12" s="25"/>
      <c r="J12" s="25"/>
      <c r="K12" s="25"/>
      <c r="L12" s="26"/>
    </row>
    <row r="13" spans="1:84" ht="51" customHeight="1" x14ac:dyDescent="0.25">
      <c r="B13" s="17"/>
      <c r="C13" s="213" t="s">
        <v>168</v>
      </c>
      <c r="D13" s="213"/>
      <c r="E13" s="213"/>
      <c r="F13" s="214"/>
      <c r="G13" s="214"/>
      <c r="H13" s="25"/>
      <c r="I13" s="25"/>
      <c r="J13" s="25"/>
      <c r="K13" s="25"/>
      <c r="L13" s="26"/>
    </row>
    <row r="14" spans="1:84" ht="6.75" customHeight="1" x14ac:dyDescent="0.25">
      <c r="B14" s="17"/>
      <c r="C14" s="25"/>
      <c r="D14" s="25"/>
      <c r="E14" s="25"/>
      <c r="F14" s="25"/>
      <c r="G14" s="25"/>
      <c r="H14" s="25"/>
      <c r="I14" s="25"/>
      <c r="J14" s="25"/>
      <c r="K14" s="25"/>
      <c r="L14" s="26"/>
    </row>
    <row r="15" spans="1:84" ht="15.75" x14ac:dyDescent="0.25">
      <c r="B15" s="17"/>
      <c r="C15" s="190" t="s">
        <v>53</v>
      </c>
      <c r="D15" s="190"/>
      <c r="E15" s="190"/>
      <c r="F15" s="190"/>
      <c r="G15" s="190"/>
      <c r="H15" s="190"/>
      <c r="I15" s="190"/>
      <c r="J15" s="190"/>
      <c r="K15" s="190"/>
      <c r="L15" s="19"/>
    </row>
    <row r="16" spans="1:84" ht="137.25" customHeight="1" x14ac:dyDescent="0.25">
      <c r="B16" s="17"/>
      <c r="C16" s="210"/>
      <c r="D16" s="210"/>
      <c r="E16" s="210"/>
      <c r="F16" s="210"/>
      <c r="G16" s="210"/>
      <c r="H16" s="210"/>
      <c r="I16" s="210"/>
      <c r="J16" s="210"/>
      <c r="K16" s="210"/>
      <c r="L16" s="19"/>
    </row>
    <row r="17" spans="2:84" ht="8.25" customHeight="1" thickBot="1" x14ac:dyDescent="0.3">
      <c r="B17" s="27"/>
      <c r="C17" s="28"/>
      <c r="D17" s="28"/>
      <c r="E17" s="28"/>
      <c r="F17" s="29"/>
      <c r="G17" s="29"/>
      <c r="H17" s="29"/>
      <c r="I17" s="29"/>
      <c r="J17" s="29"/>
      <c r="K17" s="29"/>
      <c r="L17" s="30"/>
    </row>
    <row r="18" spans="2:84" ht="13.5" customHeight="1" thickBot="1" x14ac:dyDescent="0.3">
      <c r="C18" s="31"/>
      <c r="D18" s="31"/>
      <c r="E18" s="31"/>
    </row>
    <row r="19" spans="2:84" ht="21" x14ac:dyDescent="0.25">
      <c r="B19" s="152" t="s">
        <v>190</v>
      </c>
      <c r="C19" s="153"/>
      <c r="D19" s="153"/>
      <c r="E19" s="153"/>
      <c r="F19" s="153"/>
      <c r="G19" s="153"/>
      <c r="H19" s="153"/>
      <c r="I19" s="153"/>
      <c r="J19" s="153"/>
      <c r="K19" s="153"/>
      <c r="L19" s="154"/>
    </row>
    <row r="20" spans="2:84" ht="21.75" customHeight="1" x14ac:dyDescent="0.25">
      <c r="B20" s="17"/>
      <c r="C20" s="10" t="s">
        <v>60</v>
      </c>
      <c r="D20" s="10"/>
      <c r="E20" s="18"/>
      <c r="L20" s="19"/>
    </row>
    <row r="21" spans="2:84" ht="10.5" customHeight="1" x14ac:dyDescent="0.25">
      <c r="B21" s="17"/>
      <c r="C21" s="10"/>
      <c r="D21" s="10"/>
      <c r="E21" s="18"/>
      <c r="L21" s="19"/>
    </row>
    <row r="22" spans="2:84" ht="23.25" customHeight="1" x14ac:dyDescent="0.25">
      <c r="B22" s="17"/>
      <c r="C22" s="200" t="s">
        <v>140</v>
      </c>
      <c r="D22" s="200"/>
      <c r="E22" s="200"/>
      <c r="F22" s="200"/>
      <c r="G22" s="200"/>
      <c r="H22" s="200"/>
      <c r="I22" s="201" t="s">
        <v>198</v>
      </c>
      <c r="J22" s="201"/>
      <c r="L22" s="19"/>
    </row>
    <row r="23" spans="2:84" ht="15" customHeight="1" x14ac:dyDescent="0.25">
      <c r="B23" s="17"/>
      <c r="C23" s="10"/>
      <c r="D23" s="10"/>
      <c r="E23" s="18"/>
      <c r="L23" s="19"/>
    </row>
    <row r="24" spans="2:84" ht="55.5" customHeight="1" x14ac:dyDescent="0.25">
      <c r="B24" s="17"/>
      <c r="C24" s="193" t="s">
        <v>187</v>
      </c>
      <c r="D24" s="193"/>
      <c r="E24" s="193"/>
      <c r="F24" s="193"/>
      <c r="G24" s="193"/>
      <c r="H24" s="193"/>
      <c r="I24" s="193"/>
      <c r="J24" s="193"/>
      <c r="K24" s="193"/>
      <c r="L24" s="32"/>
      <c r="M24" s="33"/>
    </row>
    <row r="25" spans="2:84" ht="8.25" customHeight="1" x14ac:dyDescent="0.25">
      <c r="B25" s="17"/>
      <c r="L25" s="19"/>
    </row>
    <row r="26" spans="2:84" ht="15.75" x14ac:dyDescent="0.25">
      <c r="B26" s="17"/>
      <c r="C26" s="191" t="s">
        <v>44</v>
      </c>
      <c r="D26" s="191"/>
      <c r="E26" s="191"/>
      <c r="F26" s="191"/>
      <c r="G26" s="191"/>
      <c r="H26" s="191"/>
      <c r="I26" s="191"/>
      <c r="J26" s="191"/>
      <c r="K26" s="191"/>
      <c r="L26" s="19"/>
    </row>
    <row r="27" spans="2:84" ht="15.75" x14ac:dyDescent="0.25">
      <c r="B27" s="17"/>
      <c r="C27" s="192" t="s">
        <v>43</v>
      </c>
      <c r="D27" s="192"/>
      <c r="E27" s="192"/>
      <c r="F27" s="192"/>
      <c r="G27" s="192"/>
      <c r="H27" s="192"/>
      <c r="I27" s="192"/>
      <c r="J27" s="192"/>
      <c r="K27" s="192"/>
      <c r="L27" s="19"/>
    </row>
    <row r="28" spans="2:84" s="36" customFormat="1" ht="30" x14ac:dyDescent="0.25">
      <c r="B28" s="34"/>
      <c r="C28" s="196"/>
      <c r="D28" s="197"/>
      <c r="E28" s="35" t="s">
        <v>55</v>
      </c>
      <c r="F28" s="35" t="s">
        <v>57</v>
      </c>
      <c r="G28" s="35" t="s">
        <v>12</v>
      </c>
      <c r="H28" s="35" t="s">
        <v>13</v>
      </c>
      <c r="I28" s="35" t="s">
        <v>14</v>
      </c>
      <c r="J28" s="35" t="s">
        <v>15</v>
      </c>
      <c r="K28" s="35" t="s">
        <v>11</v>
      </c>
      <c r="L28" s="19"/>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row>
    <row r="29" spans="2:84" s="36" customFormat="1" x14ac:dyDescent="0.25">
      <c r="B29" s="34"/>
      <c r="C29" s="194" t="s">
        <v>49</v>
      </c>
      <c r="D29" s="195"/>
      <c r="E29" s="38">
        <f t="shared" ref="E29:J29" si="0">SUM(E30:E49)</f>
        <v>0</v>
      </c>
      <c r="F29" s="38">
        <f t="shared" si="0"/>
        <v>0</v>
      </c>
      <c r="G29" s="38">
        <f t="shared" si="0"/>
        <v>0</v>
      </c>
      <c r="H29" s="38">
        <f t="shared" si="0"/>
        <v>0</v>
      </c>
      <c r="I29" s="38">
        <f t="shared" si="0"/>
        <v>0</v>
      </c>
      <c r="J29" s="38">
        <f t="shared" si="0"/>
        <v>0</v>
      </c>
      <c r="K29" s="38">
        <f>SUM(K30:K49)</f>
        <v>0</v>
      </c>
      <c r="L29" s="19"/>
      <c r="N29" s="39"/>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row>
    <row r="30" spans="2:84" ht="15" customHeight="1" x14ac:dyDescent="0.25">
      <c r="B30" s="17"/>
      <c r="C30" s="172" t="str">
        <f>'For Reference 2026 FMR'!C5&amp;": Number of Units"</f>
        <v>Armstrong County: Number of Units</v>
      </c>
      <c r="D30" s="173"/>
      <c r="E30" s="40"/>
      <c r="F30" s="40"/>
      <c r="G30" s="40"/>
      <c r="H30" s="40"/>
      <c r="I30" s="40"/>
      <c r="J30" s="40"/>
      <c r="K30" s="38">
        <f>SUM(E30:J30)</f>
        <v>0</v>
      </c>
      <c r="L30" s="19"/>
      <c r="N30" s="39"/>
    </row>
    <row r="31" spans="2:84" x14ac:dyDescent="0.25">
      <c r="B31" s="17"/>
      <c r="C31" s="172" t="str">
        <f>'For Reference 2026 FMR'!C6&amp;": Number of Units"</f>
        <v>Butler County: Number of Units</v>
      </c>
      <c r="D31" s="173"/>
      <c r="E31" s="40"/>
      <c r="F31" s="40"/>
      <c r="G31" s="40"/>
      <c r="H31" s="40"/>
      <c r="I31" s="40"/>
      <c r="J31" s="40"/>
      <c r="K31" s="38">
        <f t="shared" ref="K31:K49" si="1">SUM(E31:J31)</f>
        <v>0</v>
      </c>
      <c r="L31" s="19"/>
      <c r="N31" s="39"/>
    </row>
    <row r="32" spans="2:84" x14ac:dyDescent="0.25">
      <c r="B32" s="17"/>
      <c r="C32" s="172" t="str">
        <f>'For Reference 2026 FMR'!C7&amp;": Number of Units"</f>
        <v>Cameron County: Number of Units</v>
      </c>
      <c r="D32" s="173"/>
      <c r="E32" s="40"/>
      <c r="F32" s="40"/>
      <c r="G32" s="40"/>
      <c r="H32" s="40"/>
      <c r="I32" s="40"/>
      <c r="J32" s="40"/>
      <c r="K32" s="38">
        <f t="shared" si="1"/>
        <v>0</v>
      </c>
      <c r="L32" s="19"/>
      <c r="N32" s="39"/>
    </row>
    <row r="33" spans="2:14" x14ac:dyDescent="0.25">
      <c r="B33" s="17"/>
      <c r="C33" s="172" t="str">
        <f>'For Reference 2026 FMR'!C8&amp;": Number of Units"</f>
        <v>Clarion County: Number of Units</v>
      </c>
      <c r="D33" s="173"/>
      <c r="E33" s="40"/>
      <c r="F33" s="40"/>
      <c r="G33" s="40"/>
      <c r="H33" s="40"/>
      <c r="I33" s="40"/>
      <c r="J33" s="40"/>
      <c r="K33" s="38">
        <f t="shared" si="1"/>
        <v>0</v>
      </c>
      <c r="L33" s="19"/>
      <c r="N33" s="39"/>
    </row>
    <row r="34" spans="2:14" x14ac:dyDescent="0.25">
      <c r="B34" s="17"/>
      <c r="C34" s="172" t="str">
        <f>'For Reference 2026 FMR'!C9&amp;": Number of Units"</f>
        <v>Clearfield County: Number of Units</v>
      </c>
      <c r="D34" s="173"/>
      <c r="E34" s="40"/>
      <c r="F34" s="40"/>
      <c r="G34" s="40"/>
      <c r="H34" s="40"/>
      <c r="I34" s="40"/>
      <c r="J34" s="40"/>
      <c r="K34" s="38">
        <f t="shared" si="1"/>
        <v>0</v>
      </c>
      <c r="L34" s="19"/>
      <c r="N34" s="39"/>
    </row>
    <row r="35" spans="2:14" x14ac:dyDescent="0.25">
      <c r="B35" s="17"/>
      <c r="C35" s="172" t="str">
        <f>'For Reference 2026 FMR'!C10&amp;": Number of Units"</f>
        <v>Crawford County: Number of Units</v>
      </c>
      <c r="D35" s="173"/>
      <c r="E35" s="40"/>
      <c r="F35" s="40"/>
      <c r="G35" s="40"/>
      <c r="H35" s="40"/>
      <c r="I35" s="40"/>
      <c r="J35" s="40"/>
      <c r="K35" s="38">
        <f t="shared" si="1"/>
        <v>0</v>
      </c>
      <c r="L35" s="19"/>
      <c r="N35" s="39"/>
    </row>
    <row r="36" spans="2:14" x14ac:dyDescent="0.25">
      <c r="B36" s="17"/>
      <c r="C36" s="172" t="str">
        <f>'For Reference 2026 FMR'!C11&amp;": Number of Units"</f>
        <v>Elk County: Number of Units</v>
      </c>
      <c r="D36" s="173"/>
      <c r="E36" s="40"/>
      <c r="F36" s="40"/>
      <c r="G36" s="40"/>
      <c r="H36" s="40"/>
      <c r="I36" s="40"/>
      <c r="J36" s="40"/>
      <c r="K36" s="38">
        <f t="shared" si="1"/>
        <v>0</v>
      </c>
      <c r="L36" s="19"/>
      <c r="N36" s="39"/>
    </row>
    <row r="37" spans="2:14" x14ac:dyDescent="0.25">
      <c r="B37" s="17"/>
      <c r="C37" s="172" t="str">
        <f>'For Reference 2026 FMR'!C12&amp;": Number of Units"</f>
        <v>Fayette County: Number of Units</v>
      </c>
      <c r="D37" s="173"/>
      <c r="E37" s="40"/>
      <c r="F37" s="40"/>
      <c r="G37" s="40"/>
      <c r="H37" s="40"/>
      <c r="I37" s="40"/>
      <c r="J37" s="40"/>
      <c r="K37" s="38">
        <f t="shared" si="1"/>
        <v>0</v>
      </c>
      <c r="L37" s="19"/>
      <c r="N37" s="39"/>
    </row>
    <row r="38" spans="2:14" x14ac:dyDescent="0.25">
      <c r="B38" s="17"/>
      <c r="C38" s="172" t="str">
        <f>'For Reference 2026 FMR'!C13&amp;": Number of Units"</f>
        <v>Forest County: Number of Units</v>
      </c>
      <c r="D38" s="173"/>
      <c r="E38" s="40"/>
      <c r="F38" s="40"/>
      <c r="G38" s="40"/>
      <c r="H38" s="40"/>
      <c r="I38" s="40"/>
      <c r="J38" s="40"/>
      <c r="K38" s="38">
        <f t="shared" si="1"/>
        <v>0</v>
      </c>
      <c r="L38" s="19"/>
      <c r="N38" s="39"/>
    </row>
    <row r="39" spans="2:14" x14ac:dyDescent="0.25">
      <c r="B39" s="17"/>
      <c r="C39" s="172" t="str">
        <f>'For Reference 2026 FMR'!C14&amp;": Number of Units"</f>
        <v>Greene County: Number of Units</v>
      </c>
      <c r="D39" s="173"/>
      <c r="E39" s="40"/>
      <c r="F39" s="40"/>
      <c r="G39" s="40"/>
      <c r="H39" s="40"/>
      <c r="I39" s="40"/>
      <c r="J39" s="40"/>
      <c r="K39" s="38">
        <f t="shared" si="1"/>
        <v>0</v>
      </c>
      <c r="L39" s="19"/>
      <c r="N39" s="39"/>
    </row>
    <row r="40" spans="2:14" x14ac:dyDescent="0.25">
      <c r="B40" s="17"/>
      <c r="C40" s="172" t="str">
        <f>'For Reference 2026 FMR'!C15&amp;": Number of Units"</f>
        <v>Indiana County: Number of Units</v>
      </c>
      <c r="D40" s="173"/>
      <c r="E40" s="40"/>
      <c r="F40" s="40"/>
      <c r="G40" s="40"/>
      <c r="H40" s="40"/>
      <c r="I40" s="40"/>
      <c r="J40" s="40"/>
      <c r="K40" s="38">
        <f t="shared" si="1"/>
        <v>0</v>
      </c>
      <c r="L40" s="19"/>
      <c r="N40" s="39"/>
    </row>
    <row r="41" spans="2:14" x14ac:dyDescent="0.25">
      <c r="B41" s="17"/>
      <c r="C41" s="172" t="str">
        <f>'For Reference 2026 FMR'!C16&amp;": Number of Units"</f>
        <v>Jefferson County: Number of Units</v>
      </c>
      <c r="D41" s="173"/>
      <c r="E41" s="40"/>
      <c r="F41" s="40"/>
      <c r="G41" s="40"/>
      <c r="H41" s="40"/>
      <c r="I41" s="40"/>
      <c r="J41" s="40"/>
      <c r="K41" s="38">
        <f t="shared" si="1"/>
        <v>0</v>
      </c>
      <c r="L41" s="19"/>
      <c r="N41" s="39"/>
    </row>
    <row r="42" spans="2:14" x14ac:dyDescent="0.25">
      <c r="B42" s="17"/>
      <c r="C42" s="172" t="str">
        <f>'For Reference 2026 FMR'!C17&amp;": Number of Units"</f>
        <v>Lawrence County: Number of Units</v>
      </c>
      <c r="D42" s="173"/>
      <c r="E42" s="40"/>
      <c r="F42" s="40"/>
      <c r="G42" s="40"/>
      <c r="H42" s="40"/>
      <c r="I42" s="40"/>
      <c r="J42" s="40"/>
      <c r="K42" s="38">
        <f t="shared" si="1"/>
        <v>0</v>
      </c>
      <c r="L42" s="19"/>
      <c r="N42" s="39"/>
    </row>
    <row r="43" spans="2:14" x14ac:dyDescent="0.25">
      <c r="B43" s="17"/>
      <c r="C43" s="172" t="str">
        <f>'For Reference 2026 FMR'!C18&amp;": Number of Units"</f>
        <v>McKean County: Number of Units</v>
      </c>
      <c r="D43" s="173"/>
      <c r="E43" s="40"/>
      <c r="F43" s="40"/>
      <c r="G43" s="40"/>
      <c r="H43" s="40"/>
      <c r="I43" s="40"/>
      <c r="J43" s="40"/>
      <c r="K43" s="38">
        <f t="shared" si="1"/>
        <v>0</v>
      </c>
      <c r="L43" s="19"/>
      <c r="N43" s="39"/>
    </row>
    <row r="44" spans="2:14" x14ac:dyDescent="0.25">
      <c r="B44" s="17"/>
      <c r="C44" s="172" t="str">
        <f>'For Reference 2026 FMR'!C19&amp;": Number of Units"</f>
        <v>Mercer County: Number of Units</v>
      </c>
      <c r="D44" s="173"/>
      <c r="E44" s="40"/>
      <c r="F44" s="40"/>
      <c r="G44" s="40"/>
      <c r="H44" s="40"/>
      <c r="I44" s="40"/>
      <c r="J44" s="40"/>
      <c r="K44" s="38">
        <f t="shared" si="1"/>
        <v>0</v>
      </c>
      <c r="L44" s="19"/>
      <c r="N44" s="39"/>
    </row>
    <row r="45" spans="2:14" x14ac:dyDescent="0.25">
      <c r="B45" s="17"/>
      <c r="C45" s="172" t="str">
        <f>'For Reference 2026 FMR'!C20&amp;": Number of Units"</f>
        <v>Potter County: Number of Units</v>
      </c>
      <c r="D45" s="173"/>
      <c r="E45" s="40"/>
      <c r="F45" s="40"/>
      <c r="G45" s="40"/>
      <c r="H45" s="40"/>
      <c r="I45" s="40"/>
      <c r="J45" s="40"/>
      <c r="K45" s="38">
        <f t="shared" si="1"/>
        <v>0</v>
      </c>
      <c r="L45" s="19"/>
      <c r="N45" s="39"/>
    </row>
    <row r="46" spans="2:14" x14ac:dyDescent="0.25">
      <c r="B46" s="17"/>
      <c r="C46" s="172" t="str">
        <f>'For Reference 2026 FMR'!C21&amp;": Number of Units"</f>
        <v>Venango County: Number of Units</v>
      </c>
      <c r="D46" s="173"/>
      <c r="E46" s="40"/>
      <c r="F46" s="40"/>
      <c r="G46" s="40"/>
      <c r="H46" s="40"/>
      <c r="I46" s="40"/>
      <c r="J46" s="40"/>
      <c r="K46" s="38">
        <f t="shared" si="1"/>
        <v>0</v>
      </c>
      <c r="L46" s="19"/>
      <c r="N46" s="39"/>
    </row>
    <row r="47" spans="2:14" x14ac:dyDescent="0.25">
      <c r="B47" s="17"/>
      <c r="C47" s="172" t="str">
        <f>'For Reference 2026 FMR'!C22&amp;": Number of Units"</f>
        <v>Warren County: Number of Units</v>
      </c>
      <c r="D47" s="173"/>
      <c r="E47" s="40"/>
      <c r="F47" s="40"/>
      <c r="G47" s="40"/>
      <c r="H47" s="40"/>
      <c r="I47" s="40"/>
      <c r="J47" s="40"/>
      <c r="K47" s="38">
        <f t="shared" si="1"/>
        <v>0</v>
      </c>
      <c r="L47" s="19"/>
      <c r="N47" s="39"/>
    </row>
    <row r="48" spans="2:14" x14ac:dyDescent="0.25">
      <c r="B48" s="17"/>
      <c r="C48" s="172" t="str">
        <f>'For Reference 2026 FMR'!C23&amp;": Number of Units"</f>
        <v>Washington County: Number of Units</v>
      </c>
      <c r="D48" s="173"/>
      <c r="E48" s="40"/>
      <c r="F48" s="40"/>
      <c r="G48" s="40"/>
      <c r="H48" s="40"/>
      <c r="I48" s="40"/>
      <c r="J48" s="40"/>
      <c r="K48" s="38">
        <f t="shared" si="1"/>
        <v>0</v>
      </c>
      <c r="L48" s="19"/>
      <c r="N48" s="39"/>
    </row>
    <row r="49" spans="2:14" x14ac:dyDescent="0.25">
      <c r="B49" s="17"/>
      <c r="C49" s="172" t="str">
        <f>'For Reference 2026 FMR'!C24&amp;": Number of Units"</f>
        <v>Westmoreland County: Number of Units</v>
      </c>
      <c r="D49" s="173"/>
      <c r="E49" s="40"/>
      <c r="F49" s="40"/>
      <c r="G49" s="40"/>
      <c r="H49" s="40"/>
      <c r="I49" s="40"/>
      <c r="J49" s="40"/>
      <c r="K49" s="38">
        <f t="shared" si="1"/>
        <v>0</v>
      </c>
      <c r="L49" s="19"/>
      <c r="N49" s="39"/>
    </row>
    <row r="50" spans="2:14" ht="10.5" customHeight="1" x14ac:dyDescent="0.25">
      <c r="B50" s="17"/>
      <c r="L50" s="19"/>
    </row>
    <row r="52" spans="2:14" ht="150" customHeight="1" x14ac:dyDescent="0.25">
      <c r="B52" s="17"/>
      <c r="C52" s="189" t="s">
        <v>165</v>
      </c>
      <c r="D52" s="189"/>
      <c r="E52" s="189"/>
      <c r="F52" s="189"/>
      <c r="G52" s="189"/>
      <c r="H52" s="189"/>
      <c r="I52" s="189"/>
      <c r="J52" s="189"/>
      <c r="K52" s="132"/>
      <c r="L52" s="19"/>
    </row>
    <row r="53" spans="2:14" ht="9" customHeight="1" x14ac:dyDescent="0.25">
      <c r="B53" s="17"/>
      <c r="C53" s="131"/>
      <c r="D53" s="131"/>
      <c r="E53" s="131"/>
      <c r="F53" s="131"/>
      <c r="G53" s="131"/>
      <c r="H53" s="131"/>
      <c r="I53" s="131"/>
      <c r="J53" s="131"/>
      <c r="K53" s="131"/>
      <c r="L53" s="19"/>
    </row>
    <row r="54" spans="2:14" ht="8.25" customHeight="1" x14ac:dyDescent="0.25">
      <c r="B54" s="17"/>
      <c r="L54" s="19"/>
    </row>
    <row r="55" spans="2:14" ht="15.75" x14ac:dyDescent="0.25">
      <c r="B55" s="17"/>
      <c r="C55" s="186" t="str">
        <f>IF(I22="Actual/HUD Paid Rent", "Actual Rents/HUD Paid Rents: INSERT ACTUAL RENTS IN BLUE BOXES BELOW", "Actual Rents/HUD Paid Rents: Not Used for This Project")</f>
        <v>Actual Rents/HUD Paid Rents: Not Used for This Project</v>
      </c>
      <c r="D55" s="186"/>
      <c r="E55" s="186"/>
      <c r="F55" s="186"/>
      <c r="G55" s="186"/>
      <c r="H55" s="186"/>
      <c r="I55" s="186"/>
      <c r="J55" s="186"/>
      <c r="L55" s="19"/>
    </row>
    <row r="56" spans="2:14" ht="30" x14ac:dyDescent="0.25">
      <c r="B56" s="17"/>
      <c r="C56" s="187" t="s">
        <v>141</v>
      </c>
      <c r="D56" s="188"/>
      <c r="E56" s="41" t="s">
        <v>55</v>
      </c>
      <c r="F56" s="35" t="s">
        <v>57</v>
      </c>
      <c r="G56" s="42" t="s">
        <v>12</v>
      </c>
      <c r="H56" s="42" t="s">
        <v>13</v>
      </c>
      <c r="I56" s="42" t="s">
        <v>14</v>
      </c>
      <c r="J56" s="42" t="s">
        <v>15</v>
      </c>
      <c r="L56" s="19"/>
    </row>
    <row r="57" spans="2:14" x14ac:dyDescent="0.25">
      <c r="B57" s="17"/>
      <c r="C57" s="172" t="str">
        <f>'For Reference 2026 FMR'!C5</f>
        <v>Armstrong County</v>
      </c>
      <c r="D57" s="173"/>
      <c r="E57" s="145" t="str">
        <f t="shared" ref="E57:J66" si="2">IF($I$22="FMR","N/A",0)</f>
        <v>N/A</v>
      </c>
      <c r="F57" s="145" t="str">
        <f t="shared" si="2"/>
        <v>N/A</v>
      </c>
      <c r="G57" s="145" t="str">
        <f t="shared" si="2"/>
        <v>N/A</v>
      </c>
      <c r="H57" s="145" t="str">
        <f t="shared" si="2"/>
        <v>N/A</v>
      </c>
      <c r="I57" s="145" t="str">
        <f t="shared" si="2"/>
        <v>N/A</v>
      </c>
      <c r="J57" s="145" t="str">
        <f t="shared" si="2"/>
        <v>N/A</v>
      </c>
      <c r="L57" s="19"/>
      <c r="N57" s="39"/>
    </row>
    <row r="58" spans="2:14" x14ac:dyDescent="0.25">
      <c r="B58" s="17"/>
      <c r="C58" s="172" t="str">
        <f>'For Reference 2026 FMR'!C6</f>
        <v>Butler County</v>
      </c>
      <c r="D58" s="173"/>
      <c r="E58" s="145" t="str">
        <f t="shared" si="2"/>
        <v>N/A</v>
      </c>
      <c r="F58" s="145" t="str">
        <f t="shared" si="2"/>
        <v>N/A</v>
      </c>
      <c r="G58" s="145" t="str">
        <f t="shared" si="2"/>
        <v>N/A</v>
      </c>
      <c r="H58" s="145" t="str">
        <f t="shared" si="2"/>
        <v>N/A</v>
      </c>
      <c r="I58" s="145" t="str">
        <f t="shared" si="2"/>
        <v>N/A</v>
      </c>
      <c r="J58" s="145" t="str">
        <f t="shared" si="2"/>
        <v>N/A</v>
      </c>
      <c r="L58" s="19"/>
      <c r="N58" s="39"/>
    </row>
    <row r="59" spans="2:14" x14ac:dyDescent="0.25">
      <c r="B59" s="17"/>
      <c r="C59" s="172" t="str">
        <f>'For Reference 2026 FMR'!C7</f>
        <v>Cameron County</v>
      </c>
      <c r="D59" s="173"/>
      <c r="E59" s="145" t="str">
        <f t="shared" si="2"/>
        <v>N/A</v>
      </c>
      <c r="F59" s="145" t="str">
        <f t="shared" si="2"/>
        <v>N/A</v>
      </c>
      <c r="G59" s="145" t="str">
        <f t="shared" si="2"/>
        <v>N/A</v>
      </c>
      <c r="H59" s="145" t="str">
        <f t="shared" si="2"/>
        <v>N/A</v>
      </c>
      <c r="I59" s="145" t="str">
        <f t="shared" si="2"/>
        <v>N/A</v>
      </c>
      <c r="J59" s="145" t="str">
        <f t="shared" si="2"/>
        <v>N/A</v>
      </c>
      <c r="L59" s="19"/>
      <c r="N59" s="39"/>
    </row>
    <row r="60" spans="2:14" x14ac:dyDescent="0.25">
      <c r="B60" s="17"/>
      <c r="C60" s="172" t="str">
        <f>'For Reference 2026 FMR'!C8</f>
        <v>Clarion County</v>
      </c>
      <c r="D60" s="173"/>
      <c r="E60" s="145" t="str">
        <f t="shared" si="2"/>
        <v>N/A</v>
      </c>
      <c r="F60" s="145" t="str">
        <f t="shared" si="2"/>
        <v>N/A</v>
      </c>
      <c r="G60" s="145" t="str">
        <f t="shared" si="2"/>
        <v>N/A</v>
      </c>
      <c r="H60" s="145" t="str">
        <f t="shared" si="2"/>
        <v>N/A</v>
      </c>
      <c r="I60" s="145" t="str">
        <f t="shared" si="2"/>
        <v>N/A</v>
      </c>
      <c r="J60" s="145" t="str">
        <f t="shared" si="2"/>
        <v>N/A</v>
      </c>
      <c r="L60" s="19"/>
      <c r="N60" s="39"/>
    </row>
    <row r="61" spans="2:14" x14ac:dyDescent="0.25">
      <c r="B61" s="17"/>
      <c r="C61" s="172" t="str">
        <f>'For Reference 2026 FMR'!C9</f>
        <v>Clearfield County</v>
      </c>
      <c r="D61" s="173"/>
      <c r="E61" s="145" t="str">
        <f t="shared" si="2"/>
        <v>N/A</v>
      </c>
      <c r="F61" s="145" t="str">
        <f t="shared" si="2"/>
        <v>N/A</v>
      </c>
      <c r="G61" s="145" t="str">
        <f t="shared" si="2"/>
        <v>N/A</v>
      </c>
      <c r="H61" s="145" t="str">
        <f t="shared" si="2"/>
        <v>N/A</v>
      </c>
      <c r="I61" s="145" t="str">
        <f t="shared" si="2"/>
        <v>N/A</v>
      </c>
      <c r="J61" s="145" t="str">
        <f t="shared" si="2"/>
        <v>N/A</v>
      </c>
      <c r="L61" s="19"/>
      <c r="N61" s="39"/>
    </row>
    <row r="62" spans="2:14" x14ac:dyDescent="0.25">
      <c r="B62" s="17"/>
      <c r="C62" s="172" t="str">
        <f>'For Reference 2026 FMR'!C10</f>
        <v>Crawford County</v>
      </c>
      <c r="D62" s="173"/>
      <c r="E62" s="145" t="str">
        <f t="shared" si="2"/>
        <v>N/A</v>
      </c>
      <c r="F62" s="145" t="str">
        <f t="shared" si="2"/>
        <v>N/A</v>
      </c>
      <c r="G62" s="145" t="str">
        <f t="shared" si="2"/>
        <v>N/A</v>
      </c>
      <c r="H62" s="145" t="str">
        <f t="shared" si="2"/>
        <v>N/A</v>
      </c>
      <c r="I62" s="145" t="str">
        <f t="shared" si="2"/>
        <v>N/A</v>
      </c>
      <c r="J62" s="145" t="str">
        <f t="shared" si="2"/>
        <v>N/A</v>
      </c>
      <c r="L62" s="19"/>
      <c r="N62" s="39"/>
    </row>
    <row r="63" spans="2:14" x14ac:dyDescent="0.25">
      <c r="B63" s="17"/>
      <c r="C63" s="172" t="str">
        <f>'For Reference 2026 FMR'!C11</f>
        <v>Elk County</v>
      </c>
      <c r="D63" s="173"/>
      <c r="E63" s="145" t="str">
        <f t="shared" si="2"/>
        <v>N/A</v>
      </c>
      <c r="F63" s="145" t="str">
        <f t="shared" si="2"/>
        <v>N/A</v>
      </c>
      <c r="G63" s="145" t="str">
        <f t="shared" si="2"/>
        <v>N/A</v>
      </c>
      <c r="H63" s="145" t="str">
        <f t="shared" si="2"/>
        <v>N/A</v>
      </c>
      <c r="I63" s="145" t="str">
        <f t="shared" si="2"/>
        <v>N/A</v>
      </c>
      <c r="J63" s="145" t="str">
        <f t="shared" si="2"/>
        <v>N/A</v>
      </c>
      <c r="L63" s="19"/>
      <c r="N63" s="39"/>
    </row>
    <row r="64" spans="2:14" x14ac:dyDescent="0.25">
      <c r="B64" s="17"/>
      <c r="C64" s="172" t="str">
        <f>'For Reference 2026 FMR'!C12</f>
        <v>Fayette County</v>
      </c>
      <c r="D64" s="173"/>
      <c r="E64" s="145" t="str">
        <f t="shared" si="2"/>
        <v>N/A</v>
      </c>
      <c r="F64" s="145" t="str">
        <f t="shared" si="2"/>
        <v>N/A</v>
      </c>
      <c r="G64" s="145" t="str">
        <f t="shared" si="2"/>
        <v>N/A</v>
      </c>
      <c r="H64" s="145" t="str">
        <f t="shared" si="2"/>
        <v>N/A</v>
      </c>
      <c r="I64" s="145" t="str">
        <f t="shared" si="2"/>
        <v>N/A</v>
      </c>
      <c r="J64" s="145" t="str">
        <f t="shared" si="2"/>
        <v>N/A</v>
      </c>
      <c r="L64" s="19"/>
      <c r="N64" s="39"/>
    </row>
    <row r="65" spans="2:14" x14ac:dyDescent="0.25">
      <c r="B65" s="17"/>
      <c r="C65" s="172" t="str">
        <f>'For Reference 2026 FMR'!C13</f>
        <v>Forest County</v>
      </c>
      <c r="D65" s="173"/>
      <c r="E65" s="145" t="str">
        <f t="shared" si="2"/>
        <v>N/A</v>
      </c>
      <c r="F65" s="145" t="str">
        <f t="shared" si="2"/>
        <v>N/A</v>
      </c>
      <c r="G65" s="145" t="str">
        <f t="shared" si="2"/>
        <v>N/A</v>
      </c>
      <c r="H65" s="145" t="str">
        <f t="shared" si="2"/>
        <v>N/A</v>
      </c>
      <c r="I65" s="145" t="str">
        <f t="shared" si="2"/>
        <v>N/A</v>
      </c>
      <c r="J65" s="145" t="str">
        <f t="shared" si="2"/>
        <v>N/A</v>
      </c>
      <c r="L65" s="19"/>
      <c r="N65" s="39"/>
    </row>
    <row r="66" spans="2:14" x14ac:dyDescent="0.25">
      <c r="B66" s="17"/>
      <c r="C66" s="172" t="str">
        <f>'For Reference 2026 FMR'!C14</f>
        <v>Greene County</v>
      </c>
      <c r="D66" s="173"/>
      <c r="E66" s="145" t="str">
        <f t="shared" si="2"/>
        <v>N/A</v>
      </c>
      <c r="F66" s="145" t="str">
        <f t="shared" si="2"/>
        <v>N/A</v>
      </c>
      <c r="G66" s="145" t="str">
        <f t="shared" si="2"/>
        <v>N/A</v>
      </c>
      <c r="H66" s="145" t="str">
        <f t="shared" si="2"/>
        <v>N/A</v>
      </c>
      <c r="I66" s="145" t="str">
        <f t="shared" si="2"/>
        <v>N/A</v>
      </c>
      <c r="J66" s="145" t="str">
        <f t="shared" si="2"/>
        <v>N/A</v>
      </c>
      <c r="L66" s="19"/>
      <c r="N66" s="39"/>
    </row>
    <row r="67" spans="2:14" x14ac:dyDescent="0.25">
      <c r="B67" s="17"/>
      <c r="C67" s="172" t="str">
        <f>'For Reference 2026 FMR'!C15</f>
        <v>Indiana County</v>
      </c>
      <c r="D67" s="173"/>
      <c r="E67" s="145" t="str">
        <f t="shared" ref="E67:J76" si="3">IF($I$22="FMR","N/A",0)</f>
        <v>N/A</v>
      </c>
      <c r="F67" s="145" t="str">
        <f t="shared" si="3"/>
        <v>N/A</v>
      </c>
      <c r="G67" s="145" t="str">
        <f t="shared" si="3"/>
        <v>N/A</v>
      </c>
      <c r="H67" s="145" t="str">
        <f t="shared" si="3"/>
        <v>N/A</v>
      </c>
      <c r="I67" s="145" t="str">
        <f t="shared" si="3"/>
        <v>N/A</v>
      </c>
      <c r="J67" s="145" t="str">
        <f t="shared" si="3"/>
        <v>N/A</v>
      </c>
      <c r="L67" s="19"/>
      <c r="N67" s="39"/>
    </row>
    <row r="68" spans="2:14" x14ac:dyDescent="0.25">
      <c r="B68" s="17"/>
      <c r="C68" s="172" t="str">
        <f>'For Reference 2026 FMR'!C16</f>
        <v>Jefferson County</v>
      </c>
      <c r="D68" s="173"/>
      <c r="E68" s="145" t="str">
        <f t="shared" si="3"/>
        <v>N/A</v>
      </c>
      <c r="F68" s="145" t="str">
        <f t="shared" si="3"/>
        <v>N/A</v>
      </c>
      <c r="G68" s="145" t="str">
        <f t="shared" si="3"/>
        <v>N/A</v>
      </c>
      <c r="H68" s="145" t="str">
        <f t="shared" si="3"/>
        <v>N/A</v>
      </c>
      <c r="I68" s="145" t="str">
        <f t="shared" si="3"/>
        <v>N/A</v>
      </c>
      <c r="J68" s="145" t="str">
        <f t="shared" si="3"/>
        <v>N/A</v>
      </c>
      <c r="L68" s="19"/>
      <c r="N68" s="39"/>
    </row>
    <row r="69" spans="2:14" x14ac:dyDescent="0.25">
      <c r="B69" s="17"/>
      <c r="C69" s="172" t="str">
        <f>'For Reference 2026 FMR'!C17</f>
        <v>Lawrence County</v>
      </c>
      <c r="D69" s="173"/>
      <c r="E69" s="145" t="str">
        <f t="shared" si="3"/>
        <v>N/A</v>
      </c>
      <c r="F69" s="145" t="str">
        <f t="shared" si="3"/>
        <v>N/A</v>
      </c>
      <c r="G69" s="145" t="str">
        <f t="shared" si="3"/>
        <v>N/A</v>
      </c>
      <c r="H69" s="145" t="str">
        <f t="shared" si="3"/>
        <v>N/A</v>
      </c>
      <c r="I69" s="145" t="str">
        <f t="shared" si="3"/>
        <v>N/A</v>
      </c>
      <c r="J69" s="145" t="str">
        <f t="shared" si="3"/>
        <v>N/A</v>
      </c>
      <c r="L69" s="19"/>
      <c r="N69" s="39"/>
    </row>
    <row r="70" spans="2:14" x14ac:dyDescent="0.25">
      <c r="B70" s="17"/>
      <c r="C70" s="172" t="str">
        <f>'For Reference 2026 FMR'!C18</f>
        <v>McKean County</v>
      </c>
      <c r="D70" s="173"/>
      <c r="E70" s="145" t="str">
        <f t="shared" si="3"/>
        <v>N/A</v>
      </c>
      <c r="F70" s="145" t="str">
        <f t="shared" si="3"/>
        <v>N/A</v>
      </c>
      <c r="G70" s="145" t="str">
        <f t="shared" si="3"/>
        <v>N/A</v>
      </c>
      <c r="H70" s="145" t="str">
        <f t="shared" si="3"/>
        <v>N/A</v>
      </c>
      <c r="I70" s="145" t="str">
        <f t="shared" si="3"/>
        <v>N/A</v>
      </c>
      <c r="J70" s="145" t="str">
        <f t="shared" si="3"/>
        <v>N/A</v>
      </c>
      <c r="L70" s="19"/>
      <c r="N70" s="39"/>
    </row>
    <row r="71" spans="2:14" x14ac:dyDescent="0.25">
      <c r="B71" s="17"/>
      <c r="C71" s="172" t="str">
        <f>'For Reference 2026 FMR'!C19</f>
        <v>Mercer County</v>
      </c>
      <c r="D71" s="173"/>
      <c r="E71" s="145" t="str">
        <f t="shared" si="3"/>
        <v>N/A</v>
      </c>
      <c r="F71" s="145" t="str">
        <f t="shared" si="3"/>
        <v>N/A</v>
      </c>
      <c r="G71" s="145" t="str">
        <f t="shared" si="3"/>
        <v>N/A</v>
      </c>
      <c r="H71" s="145" t="str">
        <f t="shared" si="3"/>
        <v>N/A</v>
      </c>
      <c r="I71" s="145" t="str">
        <f t="shared" si="3"/>
        <v>N/A</v>
      </c>
      <c r="J71" s="145" t="str">
        <f t="shared" si="3"/>
        <v>N/A</v>
      </c>
      <c r="L71" s="19"/>
      <c r="N71" s="39"/>
    </row>
    <row r="72" spans="2:14" x14ac:dyDescent="0.25">
      <c r="B72" s="17"/>
      <c r="C72" s="172" t="str">
        <f>'For Reference 2026 FMR'!C20</f>
        <v>Potter County</v>
      </c>
      <c r="D72" s="173"/>
      <c r="E72" s="145" t="str">
        <f t="shared" si="3"/>
        <v>N/A</v>
      </c>
      <c r="F72" s="145" t="str">
        <f t="shared" si="3"/>
        <v>N/A</v>
      </c>
      <c r="G72" s="145" t="str">
        <f t="shared" si="3"/>
        <v>N/A</v>
      </c>
      <c r="H72" s="145" t="str">
        <f t="shared" si="3"/>
        <v>N/A</v>
      </c>
      <c r="I72" s="145" t="str">
        <f t="shared" si="3"/>
        <v>N/A</v>
      </c>
      <c r="J72" s="145" t="str">
        <f t="shared" si="3"/>
        <v>N/A</v>
      </c>
      <c r="L72" s="19"/>
      <c r="N72" s="39"/>
    </row>
    <row r="73" spans="2:14" x14ac:dyDescent="0.25">
      <c r="B73" s="17"/>
      <c r="C73" s="172" t="str">
        <f>'For Reference 2026 FMR'!C21</f>
        <v>Venango County</v>
      </c>
      <c r="D73" s="173"/>
      <c r="E73" s="145" t="str">
        <f t="shared" si="3"/>
        <v>N/A</v>
      </c>
      <c r="F73" s="145" t="str">
        <f t="shared" si="3"/>
        <v>N/A</v>
      </c>
      <c r="G73" s="145" t="str">
        <f t="shared" si="3"/>
        <v>N/A</v>
      </c>
      <c r="H73" s="145" t="str">
        <f t="shared" si="3"/>
        <v>N/A</v>
      </c>
      <c r="I73" s="145" t="str">
        <f t="shared" si="3"/>
        <v>N/A</v>
      </c>
      <c r="J73" s="145" t="str">
        <f t="shared" si="3"/>
        <v>N/A</v>
      </c>
      <c r="L73" s="19"/>
      <c r="N73" s="39"/>
    </row>
    <row r="74" spans="2:14" x14ac:dyDescent="0.25">
      <c r="B74" s="17"/>
      <c r="C74" s="172" t="str">
        <f>'For Reference 2026 FMR'!C22</f>
        <v>Warren County</v>
      </c>
      <c r="D74" s="173"/>
      <c r="E74" s="145" t="str">
        <f t="shared" si="3"/>
        <v>N/A</v>
      </c>
      <c r="F74" s="145" t="str">
        <f t="shared" si="3"/>
        <v>N/A</v>
      </c>
      <c r="G74" s="145" t="str">
        <f t="shared" si="3"/>
        <v>N/A</v>
      </c>
      <c r="H74" s="145" t="str">
        <f t="shared" si="3"/>
        <v>N/A</v>
      </c>
      <c r="I74" s="145" t="str">
        <f t="shared" si="3"/>
        <v>N/A</v>
      </c>
      <c r="J74" s="145" t="str">
        <f t="shared" si="3"/>
        <v>N/A</v>
      </c>
      <c r="L74" s="19"/>
      <c r="N74" s="39"/>
    </row>
    <row r="75" spans="2:14" x14ac:dyDescent="0.25">
      <c r="B75" s="17"/>
      <c r="C75" s="172" t="str">
        <f>'For Reference 2026 FMR'!C23</f>
        <v>Washington County</v>
      </c>
      <c r="D75" s="173"/>
      <c r="E75" s="145" t="str">
        <f t="shared" si="3"/>
        <v>N/A</v>
      </c>
      <c r="F75" s="145" t="str">
        <f t="shared" si="3"/>
        <v>N/A</v>
      </c>
      <c r="G75" s="145" t="str">
        <f t="shared" si="3"/>
        <v>N/A</v>
      </c>
      <c r="H75" s="145" t="str">
        <f t="shared" si="3"/>
        <v>N/A</v>
      </c>
      <c r="I75" s="145" t="str">
        <f t="shared" si="3"/>
        <v>N/A</v>
      </c>
      <c r="J75" s="145" t="str">
        <f t="shared" si="3"/>
        <v>N/A</v>
      </c>
      <c r="L75" s="19"/>
      <c r="N75" s="39"/>
    </row>
    <row r="76" spans="2:14" x14ac:dyDescent="0.25">
      <c r="B76" s="17"/>
      <c r="C76" s="172" t="str">
        <f>'For Reference 2026 FMR'!C24</f>
        <v>Westmoreland County</v>
      </c>
      <c r="D76" s="173"/>
      <c r="E76" s="145" t="str">
        <f t="shared" si="3"/>
        <v>N/A</v>
      </c>
      <c r="F76" s="145" t="str">
        <f t="shared" si="3"/>
        <v>N/A</v>
      </c>
      <c r="G76" s="145" t="str">
        <f t="shared" si="3"/>
        <v>N/A</v>
      </c>
      <c r="H76" s="145" t="str">
        <f t="shared" si="3"/>
        <v>N/A</v>
      </c>
      <c r="I76" s="145" t="str">
        <f t="shared" si="3"/>
        <v>N/A</v>
      </c>
      <c r="J76" s="145" t="str">
        <f t="shared" si="3"/>
        <v>N/A</v>
      </c>
      <c r="L76" s="19"/>
      <c r="N76" s="39"/>
    </row>
    <row r="77" spans="2:14" x14ac:dyDescent="0.25">
      <c r="B77" s="17"/>
      <c r="L77" s="19"/>
    </row>
    <row r="78" spans="2:14" ht="15.75" x14ac:dyDescent="0.25">
      <c r="B78" s="17"/>
      <c r="C78" s="174" t="s">
        <v>142</v>
      </c>
      <c r="D78" s="175"/>
      <c r="E78" s="175"/>
      <c r="F78" s="175"/>
      <c r="G78" s="175"/>
      <c r="H78" s="175"/>
      <c r="I78" s="175"/>
      <c r="J78" s="175"/>
      <c r="K78" s="176"/>
      <c r="L78" s="19"/>
    </row>
    <row r="79" spans="2:14" ht="15.75" x14ac:dyDescent="0.25">
      <c r="B79" s="17"/>
      <c r="C79" s="177" t="s">
        <v>59</v>
      </c>
      <c r="D79" s="178"/>
      <c r="E79" s="178"/>
      <c r="F79" s="178"/>
      <c r="G79" s="178"/>
      <c r="H79" s="178"/>
      <c r="I79" s="178"/>
      <c r="J79" s="178"/>
      <c r="K79" s="179"/>
      <c r="L79" s="19"/>
    </row>
    <row r="80" spans="2:14" ht="32.25" customHeight="1" x14ac:dyDescent="0.25">
      <c r="B80" s="17"/>
      <c r="C80" s="180"/>
      <c r="D80" s="181"/>
      <c r="E80" s="8" t="s">
        <v>52</v>
      </c>
      <c r="F80" s="8" t="s">
        <v>52</v>
      </c>
      <c r="G80" s="8" t="s">
        <v>52</v>
      </c>
      <c r="H80" s="8" t="s">
        <v>52</v>
      </c>
      <c r="I80" s="8" t="s">
        <v>52</v>
      </c>
      <c r="J80" s="8" t="s">
        <v>52</v>
      </c>
      <c r="K80" s="8" t="s">
        <v>52</v>
      </c>
      <c r="L80" s="19"/>
    </row>
    <row r="81" spans="2:16" ht="30" x14ac:dyDescent="0.25">
      <c r="B81" s="17"/>
      <c r="C81" s="182"/>
      <c r="D81" s="183"/>
      <c r="E81" s="42" t="s">
        <v>55</v>
      </c>
      <c r="F81" s="42" t="s">
        <v>57</v>
      </c>
      <c r="G81" s="42" t="s">
        <v>12</v>
      </c>
      <c r="H81" s="42" t="s">
        <v>13</v>
      </c>
      <c r="I81" s="42" t="s">
        <v>14</v>
      </c>
      <c r="J81" s="42" t="s">
        <v>15</v>
      </c>
      <c r="K81" s="41" t="s">
        <v>11</v>
      </c>
      <c r="L81" s="19"/>
    </row>
    <row r="82" spans="2:16" ht="15" customHeight="1" x14ac:dyDescent="0.25">
      <c r="B82" s="17"/>
      <c r="C82" s="184" t="s">
        <v>11</v>
      </c>
      <c r="D82" s="185"/>
      <c r="E82" s="133">
        <f t="shared" ref="E82:J82" si="4">SUM(E83:E102)</f>
        <v>0</v>
      </c>
      <c r="F82" s="133">
        <f t="shared" si="4"/>
        <v>0</v>
      </c>
      <c r="G82" s="133">
        <f t="shared" si="4"/>
        <v>0</v>
      </c>
      <c r="H82" s="133">
        <f t="shared" si="4"/>
        <v>0</v>
      </c>
      <c r="I82" s="133">
        <f t="shared" si="4"/>
        <v>0</v>
      </c>
      <c r="J82" s="133">
        <f t="shared" si="4"/>
        <v>0</v>
      </c>
      <c r="K82" s="46">
        <f>SUM(E82:J82)</f>
        <v>0</v>
      </c>
      <c r="L82" s="19"/>
      <c r="O82" s="47"/>
      <c r="P82" s="47"/>
    </row>
    <row r="83" spans="2:16" ht="15" customHeight="1" x14ac:dyDescent="0.25">
      <c r="B83" s="17"/>
      <c r="C83" s="172" t="str">
        <f>"Auto-calculated with "&amp;'For Reference 2026 FMR'!C5&amp;" FMRs or Actual Rents"</f>
        <v>Auto-calculated with Armstrong County FMRs or Actual Rents</v>
      </c>
      <c r="D83" s="173"/>
      <c r="E83" s="48">
        <f>IF($I$22="Actual/HUD Paid Rent",(E30*E57*12),(E30*'For Reference 2026 FMR'!D5*12))</f>
        <v>0</v>
      </c>
      <c r="F83" s="48">
        <f>IF($I$22="Actual/HUD Paid Rent",(F30*F57*12),(F30*'For Reference 2026 FMR'!E5*12))</f>
        <v>0</v>
      </c>
      <c r="G83" s="48">
        <f>IF($I$22="Actual/HUD Paid Rent",(G30*G57*12),(G30*'For Reference 2026 FMR'!F5*12))</f>
        <v>0</v>
      </c>
      <c r="H83" s="48">
        <f>IF($I$22="Actual/HUD Paid Rent",(H30*H57*12),(H30*'For Reference 2026 FMR'!G5*12))</f>
        <v>0</v>
      </c>
      <c r="I83" s="48">
        <f>IF($I$22="Actual/HUD Paid Rent",(I30*I57*12),(I30*'For Reference 2026 FMR'!H5*12))</f>
        <v>0</v>
      </c>
      <c r="J83" s="48">
        <f>IF($I$22="Actual/HUD Paid Rent",(J30*J57*12),(J30*'For Reference 2026 FMR'!I5*12))</f>
        <v>0</v>
      </c>
      <c r="K83" s="49">
        <f>SUM(E83:J83)</f>
        <v>0</v>
      </c>
      <c r="L83" s="19"/>
      <c r="O83" s="47"/>
      <c r="P83" s="47"/>
    </row>
    <row r="84" spans="2:16" ht="15" customHeight="1" x14ac:dyDescent="0.25">
      <c r="B84" s="17"/>
      <c r="C84" s="172" t="str">
        <f>"Auto-calculated using "&amp;'For Reference 2026 FMR'!C6&amp;" FMRs or Actual Rents"</f>
        <v>Auto-calculated using Butler County FMRs or Actual Rents</v>
      </c>
      <c r="D84" s="173"/>
      <c r="E84" s="48">
        <f>IF($I$22="Actual/HUD Paid Rent",(E31*E58*12),(E31*'For Reference 2026 FMR'!D6*12))</f>
        <v>0</v>
      </c>
      <c r="F84" s="48">
        <f>IF($I$22="Actual/HUD Paid Rent",(F31*F58*12),(F31*'For Reference 2026 FMR'!E6*12))</f>
        <v>0</v>
      </c>
      <c r="G84" s="48">
        <f>IF($I$22="Actual/HUD Paid Rent",(G31*G58*12),(G31*'For Reference 2026 FMR'!F6*12))</f>
        <v>0</v>
      </c>
      <c r="H84" s="48">
        <f>IF($I$22="Actual/HUD Paid Rent",(H31*H58*12),(H31*'For Reference 2026 FMR'!G6*12))</f>
        <v>0</v>
      </c>
      <c r="I84" s="48">
        <f>IF($I$22="Actual/HUD Paid Rent",(I31*I58*12),(I31*'For Reference 2026 FMR'!H6*12))</f>
        <v>0</v>
      </c>
      <c r="J84" s="48">
        <f>IF($I$22="Actual/HUD Paid Rent",(J31*J58*12),(J31*'For Reference 2026 FMR'!I6*12))</f>
        <v>0</v>
      </c>
      <c r="K84" s="49">
        <f t="shared" ref="K84:K102" si="5">SUM(E84:J84)</f>
        <v>0</v>
      </c>
      <c r="L84" s="19"/>
      <c r="O84" s="47"/>
      <c r="P84" s="47"/>
    </row>
    <row r="85" spans="2:16" ht="15" customHeight="1" x14ac:dyDescent="0.25">
      <c r="B85" s="17"/>
      <c r="C85" s="172" t="str">
        <f>"Auto-calculated using "&amp;'For Reference 2026 FMR'!C7&amp;" FMRs or Actual Rents"</f>
        <v>Auto-calculated using Cameron County FMRs or Actual Rents</v>
      </c>
      <c r="D85" s="173"/>
      <c r="E85" s="48">
        <f>IF($I$22="Actual/HUD Paid Rent",(E32*E59*12),(E32*'For Reference 2026 FMR'!D7*12))</f>
        <v>0</v>
      </c>
      <c r="F85" s="48">
        <f>IF($I$22="Actual/HUD Paid Rent",(F32*F59*12),(F32*'For Reference 2026 FMR'!E7*12))</f>
        <v>0</v>
      </c>
      <c r="G85" s="48">
        <f>IF($I$22="Actual/HUD Paid Rent",(G32*G59*12),(G32*'For Reference 2026 FMR'!F7*12))</f>
        <v>0</v>
      </c>
      <c r="H85" s="48">
        <f>IF($I$22="Actual/HUD Paid Rent",(H32*H59*12),(H32*'For Reference 2026 FMR'!G7*12))</f>
        <v>0</v>
      </c>
      <c r="I85" s="48">
        <f>IF($I$22="Actual/HUD Paid Rent",(I32*I59*12),(I32*'For Reference 2026 FMR'!H7*12))</f>
        <v>0</v>
      </c>
      <c r="J85" s="48">
        <f>IF($I$22="Actual/HUD Paid Rent",(J32*J59*12),(J32*'For Reference 2026 FMR'!I7*12))</f>
        <v>0</v>
      </c>
      <c r="K85" s="49">
        <f t="shared" si="5"/>
        <v>0</v>
      </c>
      <c r="L85" s="19"/>
      <c r="O85" s="47"/>
      <c r="P85" s="47"/>
    </row>
    <row r="86" spans="2:16" ht="15" customHeight="1" x14ac:dyDescent="0.25">
      <c r="B86" s="17"/>
      <c r="C86" s="172" t="str">
        <f>"Auto-calculated using "&amp;'For Reference 2026 FMR'!C8&amp;" FMRs or Actual Rents"</f>
        <v>Auto-calculated using Clarion County FMRs or Actual Rents</v>
      </c>
      <c r="D86" s="173"/>
      <c r="E86" s="48">
        <f>IF($I$22="Actual/HUD Paid Rent",(E33*E60*12),(E33*'For Reference 2026 FMR'!D8*12))</f>
        <v>0</v>
      </c>
      <c r="F86" s="48">
        <f>IF($I$22="Actual/HUD Paid Rent",(F33*F60*12),(F33*'For Reference 2026 FMR'!E8*12))</f>
        <v>0</v>
      </c>
      <c r="G86" s="48">
        <f>IF($I$22="Actual/HUD Paid Rent",(G33*G60*12),(G33*'For Reference 2026 FMR'!F8*12))</f>
        <v>0</v>
      </c>
      <c r="H86" s="48">
        <f>IF($I$22="Actual/HUD Paid Rent",(H33*H60*12),(H33*'For Reference 2026 FMR'!G8*12))</f>
        <v>0</v>
      </c>
      <c r="I86" s="48">
        <f>IF($I$22="Actual/HUD Paid Rent",(I33*I60*12),(I33*'For Reference 2026 FMR'!H8*12))</f>
        <v>0</v>
      </c>
      <c r="J86" s="48">
        <f>IF($I$22="Actual/HUD Paid Rent",(J33*J60*12),(J33*'For Reference 2026 FMR'!I8*12))</f>
        <v>0</v>
      </c>
      <c r="K86" s="49">
        <f t="shared" si="5"/>
        <v>0</v>
      </c>
      <c r="L86" s="19"/>
      <c r="O86" s="47"/>
      <c r="P86" s="47"/>
    </row>
    <row r="87" spans="2:16" ht="15" customHeight="1" x14ac:dyDescent="0.25">
      <c r="B87" s="17"/>
      <c r="C87" s="172" t="str">
        <f>"Auto-calculated using "&amp;'For Reference 2026 FMR'!C9&amp;" FMRs or Actual Rents"</f>
        <v>Auto-calculated using Clearfield County FMRs or Actual Rents</v>
      </c>
      <c r="D87" s="173"/>
      <c r="E87" s="48">
        <f>IF($I$22="Actual/HUD Paid Rent",(E34*E61*12),(E34*'For Reference 2026 FMR'!D9*12))</f>
        <v>0</v>
      </c>
      <c r="F87" s="48">
        <f>IF($I$22="Actual/HUD Paid Rent",(F34*F61*12),(F34*'For Reference 2026 FMR'!E9*12))</f>
        <v>0</v>
      </c>
      <c r="G87" s="48">
        <f>IF($I$22="Actual/HUD Paid Rent",(G34*G61*12),(G34*'For Reference 2026 FMR'!F9*12))</f>
        <v>0</v>
      </c>
      <c r="H87" s="48">
        <f>IF($I$22="Actual/HUD Paid Rent",(H34*H61*12),(H34*'For Reference 2026 FMR'!G9*12))</f>
        <v>0</v>
      </c>
      <c r="I87" s="48">
        <f>IF($I$22="Actual/HUD Paid Rent",(I34*I61*12),(I34*'For Reference 2026 FMR'!H9*12))</f>
        <v>0</v>
      </c>
      <c r="J87" s="48">
        <f>IF($I$22="Actual/HUD Paid Rent",(J34*J61*12),(J34*'For Reference 2026 FMR'!I9*12))</f>
        <v>0</v>
      </c>
      <c r="K87" s="49">
        <f t="shared" si="5"/>
        <v>0</v>
      </c>
      <c r="L87" s="19"/>
      <c r="O87" s="47"/>
      <c r="P87" s="47"/>
    </row>
    <row r="88" spans="2:16" ht="15" customHeight="1" x14ac:dyDescent="0.25">
      <c r="B88" s="17"/>
      <c r="C88" s="172" t="str">
        <f>"Auto-calculated using "&amp;'For Reference 2026 FMR'!C10&amp;" FMRs or Actual Rents"</f>
        <v>Auto-calculated using Crawford County FMRs or Actual Rents</v>
      </c>
      <c r="D88" s="173"/>
      <c r="E88" s="48">
        <f>IF($I$22="Actual/HUD Paid Rent",(E35*E62*12),(E35*'For Reference 2026 FMR'!D10*12))</f>
        <v>0</v>
      </c>
      <c r="F88" s="48">
        <f>IF($I$22="Actual/HUD Paid Rent",(F35*F62*12),(F35*'For Reference 2026 FMR'!E10*12))</f>
        <v>0</v>
      </c>
      <c r="G88" s="48">
        <f>IF($I$22="Actual/HUD Paid Rent",(G35*G62*12),(G35*'For Reference 2026 FMR'!F10*12))</f>
        <v>0</v>
      </c>
      <c r="H88" s="48">
        <f>IF($I$22="Actual/HUD Paid Rent",(H35*H62*12),(H35*'For Reference 2026 FMR'!G10*12))</f>
        <v>0</v>
      </c>
      <c r="I88" s="48">
        <f>IF($I$22="Actual/HUD Paid Rent",(I35*I62*12),(I35*'For Reference 2026 FMR'!H10*12))</f>
        <v>0</v>
      </c>
      <c r="J88" s="48">
        <f>IF($I$22="Actual/HUD Paid Rent",(J35*J62*12),(J35*'For Reference 2026 FMR'!I10*12))</f>
        <v>0</v>
      </c>
      <c r="K88" s="49">
        <f t="shared" si="5"/>
        <v>0</v>
      </c>
      <c r="L88" s="19"/>
      <c r="O88" s="47"/>
      <c r="P88" s="47"/>
    </row>
    <row r="89" spans="2:16" ht="15" customHeight="1" x14ac:dyDescent="0.25">
      <c r="B89" s="17"/>
      <c r="C89" s="172" t="str">
        <f>"Auto-calculated using "&amp;'For Reference 2026 FMR'!C11&amp;" FMRs or Actual Rents"</f>
        <v>Auto-calculated using Elk County FMRs or Actual Rents</v>
      </c>
      <c r="D89" s="173"/>
      <c r="E89" s="48">
        <f>IF($I$22="Actual/HUD Paid Rent",(E36*E63*12),(E36*'For Reference 2026 FMR'!D11*12))</f>
        <v>0</v>
      </c>
      <c r="F89" s="48">
        <f>IF($I$22="Actual/HUD Paid Rent",(F36*F63*12),(F36*'For Reference 2026 FMR'!E11*12))</f>
        <v>0</v>
      </c>
      <c r="G89" s="48">
        <f>IF($I$22="Actual/HUD Paid Rent",(G36*G63*12),(G36*'For Reference 2026 FMR'!F11*12))</f>
        <v>0</v>
      </c>
      <c r="H89" s="48">
        <f>IF($I$22="Actual/HUD Paid Rent",(H36*H63*12),(H36*'For Reference 2026 FMR'!G11*12))</f>
        <v>0</v>
      </c>
      <c r="I89" s="48">
        <f>IF($I$22="Actual/HUD Paid Rent",(I36*I63*12),(I36*'For Reference 2026 FMR'!H11*12))</f>
        <v>0</v>
      </c>
      <c r="J89" s="48">
        <f>IF($I$22="Actual/HUD Paid Rent",(J36*J63*12),(J36*'For Reference 2026 FMR'!I11*12))</f>
        <v>0</v>
      </c>
      <c r="K89" s="49">
        <f t="shared" si="5"/>
        <v>0</v>
      </c>
      <c r="L89" s="19"/>
      <c r="O89" s="47"/>
      <c r="P89" s="47"/>
    </row>
    <row r="90" spans="2:16" ht="15" customHeight="1" x14ac:dyDescent="0.25">
      <c r="B90" s="17"/>
      <c r="C90" s="172" t="str">
        <f>"Auto-calculated using "&amp;'For Reference 2026 FMR'!C12&amp;" FMRs or Actual Rents"</f>
        <v>Auto-calculated using Fayette County FMRs or Actual Rents</v>
      </c>
      <c r="D90" s="173"/>
      <c r="E90" s="48">
        <f>IF($I$22="Actual/HUD Paid Rent",(E37*E64*12),(E37*'For Reference 2026 FMR'!D12*12))</f>
        <v>0</v>
      </c>
      <c r="F90" s="48">
        <f>IF($I$22="Actual/HUD Paid Rent",(F37*F64*12),(F37*'For Reference 2026 FMR'!E12*12))</f>
        <v>0</v>
      </c>
      <c r="G90" s="48">
        <f>IF($I$22="Actual/HUD Paid Rent",(G37*G64*12),(G37*'For Reference 2026 FMR'!F12*12))</f>
        <v>0</v>
      </c>
      <c r="H90" s="48">
        <f>IF($I$22="Actual/HUD Paid Rent",(H37*H64*12),(H37*'For Reference 2026 FMR'!G12*12))</f>
        <v>0</v>
      </c>
      <c r="I90" s="48">
        <f>IF($I$22="Actual/HUD Paid Rent",(I37*I64*12),(I37*'For Reference 2026 FMR'!H12*12))</f>
        <v>0</v>
      </c>
      <c r="J90" s="48">
        <f>IF($I$22="Actual/HUD Paid Rent",(J37*J64*12),(J37*'For Reference 2026 FMR'!I12*12))</f>
        <v>0</v>
      </c>
      <c r="K90" s="49">
        <f t="shared" si="5"/>
        <v>0</v>
      </c>
      <c r="L90" s="19"/>
      <c r="O90" s="47"/>
      <c r="P90" s="47"/>
    </row>
    <row r="91" spans="2:16" ht="15" customHeight="1" x14ac:dyDescent="0.25">
      <c r="B91" s="17"/>
      <c r="C91" s="172" t="str">
        <f>"Auto-calculated using "&amp;'For Reference 2026 FMR'!C13&amp;" FMRs or Actual Rents"</f>
        <v>Auto-calculated using Forest County FMRs or Actual Rents</v>
      </c>
      <c r="D91" s="173"/>
      <c r="E91" s="48">
        <f>IF($I$22="Actual/HUD Paid Rent",(E38*E65*12),(E38*'For Reference 2026 FMR'!D13*12))</f>
        <v>0</v>
      </c>
      <c r="F91" s="48">
        <f>IF($I$22="Actual/HUD Paid Rent",(F38*F65*12),(F38*'For Reference 2026 FMR'!E13*12))</f>
        <v>0</v>
      </c>
      <c r="G91" s="48">
        <f>IF($I$22="Actual/HUD Paid Rent",(G38*G65*12),(G38*'For Reference 2026 FMR'!F13*12))</f>
        <v>0</v>
      </c>
      <c r="H91" s="48">
        <f>IF($I$22="Actual/HUD Paid Rent",(H38*H65*12),(H38*'For Reference 2026 FMR'!G13*12))</f>
        <v>0</v>
      </c>
      <c r="I91" s="48">
        <f>IF($I$22="Actual/HUD Paid Rent",(I38*I65*12),(I38*'For Reference 2026 FMR'!H13*12))</f>
        <v>0</v>
      </c>
      <c r="J91" s="48">
        <f>IF($I$22="Actual/HUD Paid Rent",(J38*J65*12),(J38*'For Reference 2026 FMR'!I13*12))</f>
        <v>0</v>
      </c>
      <c r="K91" s="49">
        <f t="shared" si="5"/>
        <v>0</v>
      </c>
      <c r="L91" s="19"/>
      <c r="O91" s="47"/>
      <c r="P91" s="47"/>
    </row>
    <row r="92" spans="2:16" ht="15" customHeight="1" x14ac:dyDescent="0.25">
      <c r="B92" s="17"/>
      <c r="C92" s="172" t="str">
        <f>"Auto-calculated using "&amp;'For Reference 2026 FMR'!C14&amp;" FMRs or Actual Rents"</f>
        <v>Auto-calculated using Greene County FMRs or Actual Rents</v>
      </c>
      <c r="D92" s="173"/>
      <c r="E92" s="48">
        <f>IF($I$22="Actual/HUD Paid Rent",(E39*E66*12),(E39*'For Reference 2026 FMR'!D14*12))</f>
        <v>0</v>
      </c>
      <c r="F92" s="48">
        <f>IF($I$22="Actual/HUD Paid Rent",(F39*F66*12),(F39*'For Reference 2026 FMR'!E14*12))</f>
        <v>0</v>
      </c>
      <c r="G92" s="48">
        <f>IF($I$22="Actual/HUD Paid Rent",(G39*G66*12),(G39*'For Reference 2026 FMR'!F14*12))</f>
        <v>0</v>
      </c>
      <c r="H92" s="48">
        <f>IF($I$22="Actual/HUD Paid Rent",(H39*H66*12),(H39*'For Reference 2026 FMR'!G14*12))</f>
        <v>0</v>
      </c>
      <c r="I92" s="48">
        <f>IF($I$22="Actual/HUD Paid Rent",(I39*I66*12),(I39*'For Reference 2026 FMR'!H14*12))</f>
        <v>0</v>
      </c>
      <c r="J92" s="48">
        <f>IF($I$22="Actual/HUD Paid Rent",(J39*J66*12),(J39*'For Reference 2026 FMR'!I14*12))</f>
        <v>0</v>
      </c>
      <c r="K92" s="49">
        <f t="shared" si="5"/>
        <v>0</v>
      </c>
      <c r="L92" s="19"/>
      <c r="O92" s="47"/>
      <c r="P92" s="47"/>
    </row>
    <row r="93" spans="2:16" ht="15" customHeight="1" x14ac:dyDescent="0.25">
      <c r="B93" s="17"/>
      <c r="C93" s="172" t="str">
        <f>"Auto-calculated using "&amp;'For Reference 2026 FMR'!C15&amp;" FMRs or Actual Rents"</f>
        <v>Auto-calculated using Indiana County FMRs or Actual Rents</v>
      </c>
      <c r="D93" s="173"/>
      <c r="E93" s="48">
        <f>IF($I$22="Actual/HUD Paid Rent",(E40*E67*12),(E40*'For Reference 2026 FMR'!D15*12))</f>
        <v>0</v>
      </c>
      <c r="F93" s="48">
        <f>IF($I$22="Actual/HUD Paid Rent",(F40*F67*12),(F40*'For Reference 2026 FMR'!E15*12))</f>
        <v>0</v>
      </c>
      <c r="G93" s="48">
        <f>IF($I$22="Actual/HUD Paid Rent",(G40*G67*12),(G40*'For Reference 2026 FMR'!F15*12))</f>
        <v>0</v>
      </c>
      <c r="H93" s="48">
        <f>IF($I$22="Actual/HUD Paid Rent",(H40*H67*12),(H40*'For Reference 2026 FMR'!G15*12))</f>
        <v>0</v>
      </c>
      <c r="I93" s="48">
        <f>IF($I$22="Actual/HUD Paid Rent",(I40*I67*12),(I40*'For Reference 2026 FMR'!H15*12))</f>
        <v>0</v>
      </c>
      <c r="J93" s="48">
        <f>IF($I$22="Actual/HUD Paid Rent",(J40*J67*12),(J40*'For Reference 2026 FMR'!I15*12))</f>
        <v>0</v>
      </c>
      <c r="K93" s="49">
        <f t="shared" si="5"/>
        <v>0</v>
      </c>
      <c r="L93" s="19"/>
      <c r="O93" s="47"/>
      <c r="P93" s="47"/>
    </row>
    <row r="94" spans="2:16" ht="15" customHeight="1" x14ac:dyDescent="0.25">
      <c r="B94" s="17"/>
      <c r="C94" s="172" t="str">
        <f>"Auto-calculated using "&amp;'For Reference 2026 FMR'!C16&amp;" FMRs or Actual Rents"</f>
        <v>Auto-calculated using Jefferson County FMRs or Actual Rents</v>
      </c>
      <c r="D94" s="173"/>
      <c r="E94" s="48">
        <f>IF($I$22="Actual/HUD Paid Rent",(E41*E68*12),(E41*'For Reference 2026 FMR'!D16*12))</f>
        <v>0</v>
      </c>
      <c r="F94" s="48">
        <f>IF($I$22="Actual/HUD Paid Rent",(F41*F68*12),(F41*'For Reference 2026 FMR'!E16*12))</f>
        <v>0</v>
      </c>
      <c r="G94" s="48">
        <f>IF($I$22="Actual/HUD Paid Rent",(G41*G68*12),(G41*'For Reference 2026 FMR'!F16*12))</f>
        <v>0</v>
      </c>
      <c r="H94" s="48">
        <f>IF($I$22="Actual/HUD Paid Rent",(H41*H68*12),(H41*'For Reference 2026 FMR'!G16*12))</f>
        <v>0</v>
      </c>
      <c r="I94" s="48">
        <f>IF($I$22="Actual/HUD Paid Rent",(I41*I68*12),(I41*'For Reference 2026 FMR'!H16*12))</f>
        <v>0</v>
      </c>
      <c r="J94" s="48">
        <f>IF($I$22="Actual/HUD Paid Rent",(J41*J68*12),(J41*'For Reference 2026 FMR'!I16*12))</f>
        <v>0</v>
      </c>
      <c r="K94" s="49">
        <f t="shared" si="5"/>
        <v>0</v>
      </c>
      <c r="L94" s="19"/>
      <c r="O94" s="47"/>
      <c r="P94" s="47"/>
    </row>
    <row r="95" spans="2:16" ht="15" customHeight="1" x14ac:dyDescent="0.25">
      <c r="B95" s="17"/>
      <c r="C95" s="172" t="str">
        <f>"Auto-calculated using "&amp;'For Reference 2026 FMR'!C17&amp;" FMRs or Actual Rents"</f>
        <v>Auto-calculated using Lawrence County FMRs or Actual Rents</v>
      </c>
      <c r="D95" s="173"/>
      <c r="E95" s="48">
        <f>IF($I$22="Actual/HUD Paid Rent",(E42*E69*12),(E42*'For Reference 2026 FMR'!D17*12))</f>
        <v>0</v>
      </c>
      <c r="F95" s="48">
        <f>IF($I$22="Actual/HUD Paid Rent",(F42*F69*12),(F42*'For Reference 2026 FMR'!E17*12))</f>
        <v>0</v>
      </c>
      <c r="G95" s="48">
        <f>IF($I$22="Actual/HUD Paid Rent",(G42*G69*12),(G42*'For Reference 2026 FMR'!F17*12))</f>
        <v>0</v>
      </c>
      <c r="H95" s="48">
        <f>IF($I$22="Actual/HUD Paid Rent",(H42*H69*12),(H42*'For Reference 2026 FMR'!G17*12))</f>
        <v>0</v>
      </c>
      <c r="I95" s="48">
        <f>IF($I$22="Actual/HUD Paid Rent",(I42*I69*12),(I42*'For Reference 2026 FMR'!H17*12))</f>
        <v>0</v>
      </c>
      <c r="J95" s="48">
        <f>IF($I$22="Actual/HUD Paid Rent",(J42*J69*12),(J42*'For Reference 2026 FMR'!I17*12))</f>
        <v>0</v>
      </c>
      <c r="K95" s="49">
        <f t="shared" si="5"/>
        <v>0</v>
      </c>
      <c r="L95" s="19"/>
      <c r="O95" s="47"/>
      <c r="P95" s="47"/>
    </row>
    <row r="96" spans="2:16" ht="15" customHeight="1" x14ac:dyDescent="0.25">
      <c r="B96" s="17"/>
      <c r="C96" s="172" t="str">
        <f>"Auto-calculated using "&amp;'For Reference 2026 FMR'!C18&amp;" FMRs or Actual Rents"</f>
        <v>Auto-calculated using McKean County FMRs or Actual Rents</v>
      </c>
      <c r="D96" s="173"/>
      <c r="E96" s="48">
        <f>IF($I$22="Actual/HUD Paid Rent",(E43*E70*12),(E43*'For Reference 2026 FMR'!D18*12))</f>
        <v>0</v>
      </c>
      <c r="F96" s="48">
        <f>IF($I$22="Actual/HUD Paid Rent",(F43*F70*12),(F43*'For Reference 2026 FMR'!E18*12))</f>
        <v>0</v>
      </c>
      <c r="G96" s="48">
        <f>IF($I$22="Actual/HUD Paid Rent",(G43*G70*12),(G43*'For Reference 2026 FMR'!F18*12))</f>
        <v>0</v>
      </c>
      <c r="H96" s="48">
        <f>IF($I$22="Actual/HUD Paid Rent",(H43*H70*12),(H43*'For Reference 2026 FMR'!G18*12))</f>
        <v>0</v>
      </c>
      <c r="I96" s="48">
        <f>IF($I$22="Actual/HUD Paid Rent",(I43*I70*12),(I43*'For Reference 2026 FMR'!H18*12))</f>
        <v>0</v>
      </c>
      <c r="J96" s="48">
        <f>IF($I$22="Actual/HUD Paid Rent",(J43*J70*12),(J43*'For Reference 2026 FMR'!I18*12))</f>
        <v>0</v>
      </c>
      <c r="K96" s="49">
        <f t="shared" si="5"/>
        <v>0</v>
      </c>
      <c r="L96" s="19"/>
      <c r="O96" s="47"/>
      <c r="P96" s="47"/>
    </row>
    <row r="97" spans="2:16" ht="15" customHeight="1" x14ac:dyDescent="0.25">
      <c r="B97" s="17"/>
      <c r="C97" s="172" t="str">
        <f>"Auto-calculated using "&amp;'For Reference 2026 FMR'!C19&amp;" FMRs or Actual Rents"</f>
        <v>Auto-calculated using Mercer County FMRs or Actual Rents</v>
      </c>
      <c r="D97" s="173"/>
      <c r="E97" s="48">
        <f>IF($I$22="Actual/HUD Paid Rent",(E44*E71*12),(E44*'For Reference 2026 FMR'!D19*12))</f>
        <v>0</v>
      </c>
      <c r="F97" s="48">
        <f>IF($I$22="Actual/HUD Paid Rent",(F44*F71*12),(F44*'For Reference 2026 FMR'!E19*12))</f>
        <v>0</v>
      </c>
      <c r="G97" s="48">
        <f>IF($I$22="Actual/HUD Paid Rent",(G44*G71*12),(G44*'For Reference 2026 FMR'!F19*12))</f>
        <v>0</v>
      </c>
      <c r="H97" s="48">
        <f>IF($I$22="Actual/HUD Paid Rent",(H44*H71*12),(H44*'For Reference 2026 FMR'!G19*12))</f>
        <v>0</v>
      </c>
      <c r="I97" s="48">
        <f>IF($I$22="Actual/HUD Paid Rent",(I44*I71*12),(I44*'For Reference 2026 FMR'!H19*12))</f>
        <v>0</v>
      </c>
      <c r="J97" s="48">
        <f>IF($I$22="Actual/HUD Paid Rent",(J44*J71*12),(J44*'For Reference 2026 FMR'!I19*12))</f>
        <v>0</v>
      </c>
      <c r="K97" s="49">
        <f t="shared" si="5"/>
        <v>0</v>
      </c>
      <c r="L97" s="19"/>
      <c r="O97" s="47"/>
      <c r="P97" s="47"/>
    </row>
    <row r="98" spans="2:16" ht="15" customHeight="1" x14ac:dyDescent="0.25">
      <c r="B98" s="17"/>
      <c r="C98" s="172" t="str">
        <f>"Auto-calculated using "&amp;'For Reference 2026 FMR'!C20&amp;" FMRs or Actual Rents"</f>
        <v>Auto-calculated using Potter County FMRs or Actual Rents</v>
      </c>
      <c r="D98" s="173"/>
      <c r="E98" s="48">
        <f>IF($I$22="Actual/HUD Paid Rent",(E45*E72*12),(E45*'For Reference 2026 FMR'!D20*12))</f>
        <v>0</v>
      </c>
      <c r="F98" s="48">
        <f>IF($I$22="Actual/HUD Paid Rent",(F45*F72*12),(F45*'For Reference 2026 FMR'!E20*12))</f>
        <v>0</v>
      </c>
      <c r="G98" s="48">
        <f>IF($I$22="Actual/HUD Paid Rent",(G45*G72*12),(G45*'For Reference 2026 FMR'!F20*12))</f>
        <v>0</v>
      </c>
      <c r="H98" s="48">
        <f>IF($I$22="Actual/HUD Paid Rent",(H45*H72*12),(H45*'For Reference 2026 FMR'!G20*12))</f>
        <v>0</v>
      </c>
      <c r="I98" s="48">
        <f>IF($I$22="Actual/HUD Paid Rent",(I45*I72*12),(I45*'For Reference 2026 FMR'!H20*12))</f>
        <v>0</v>
      </c>
      <c r="J98" s="48">
        <f>IF($I$22="Actual/HUD Paid Rent",(J45*J72*12),(J45*'For Reference 2026 FMR'!I20*12))</f>
        <v>0</v>
      </c>
      <c r="K98" s="49">
        <f t="shared" si="5"/>
        <v>0</v>
      </c>
      <c r="L98" s="19"/>
      <c r="O98" s="47"/>
      <c r="P98" s="47"/>
    </row>
    <row r="99" spans="2:16" ht="15" customHeight="1" x14ac:dyDescent="0.25">
      <c r="B99" s="17"/>
      <c r="C99" s="172" t="str">
        <f>"Auto-calculated using "&amp;'For Reference 2026 FMR'!C21&amp;" FMRs or Actual Rents"</f>
        <v>Auto-calculated using Venango County FMRs or Actual Rents</v>
      </c>
      <c r="D99" s="173"/>
      <c r="E99" s="48">
        <f>IF($I$22="Actual/HUD Paid Rent",(E46*E73*12),(E46*'For Reference 2026 FMR'!D21*12))</f>
        <v>0</v>
      </c>
      <c r="F99" s="48">
        <f>IF($I$22="Actual/HUD Paid Rent",(F46*F73*12),(F46*'For Reference 2026 FMR'!E21*12))</f>
        <v>0</v>
      </c>
      <c r="G99" s="48">
        <f>IF($I$22="Actual/HUD Paid Rent",(G46*G73*12),(G46*'For Reference 2026 FMR'!F21*12))</f>
        <v>0</v>
      </c>
      <c r="H99" s="48">
        <f>IF($I$22="Actual/HUD Paid Rent",(H46*H73*12),(H46*'For Reference 2026 FMR'!G21*12))</f>
        <v>0</v>
      </c>
      <c r="I99" s="48">
        <f>IF($I$22="Actual/HUD Paid Rent",(I46*I73*12),(I46*'For Reference 2026 FMR'!H21*12))</f>
        <v>0</v>
      </c>
      <c r="J99" s="48">
        <f>IF($I$22="Actual/HUD Paid Rent",(J46*J73*12),(J46*'For Reference 2026 FMR'!I21*12))</f>
        <v>0</v>
      </c>
      <c r="K99" s="49">
        <f t="shared" si="5"/>
        <v>0</v>
      </c>
      <c r="L99" s="19"/>
      <c r="O99" s="47"/>
      <c r="P99" s="47"/>
    </row>
    <row r="100" spans="2:16" ht="15" customHeight="1" x14ac:dyDescent="0.25">
      <c r="B100" s="17"/>
      <c r="C100" s="172" t="str">
        <f>"Auto-calculated using "&amp;'For Reference 2026 FMR'!C22&amp;" FMRs or Actual Rents"</f>
        <v>Auto-calculated using Warren County FMRs or Actual Rents</v>
      </c>
      <c r="D100" s="173"/>
      <c r="E100" s="48">
        <f>IF($I$22="Actual/HUD Paid Rent",(E47*E74*12),(E47*'For Reference 2026 FMR'!D22*12))</f>
        <v>0</v>
      </c>
      <c r="F100" s="48">
        <f>IF($I$22="Actual/HUD Paid Rent",(F47*F74*12),(F47*'For Reference 2026 FMR'!E22*12))</f>
        <v>0</v>
      </c>
      <c r="G100" s="48">
        <f>IF($I$22="Actual/HUD Paid Rent",(G47*G74*12),(G47*'For Reference 2026 FMR'!F22*12))</f>
        <v>0</v>
      </c>
      <c r="H100" s="48">
        <f>IF($I$22="Actual/HUD Paid Rent",(H47*H74*12),(H47*'For Reference 2026 FMR'!G22*12))</f>
        <v>0</v>
      </c>
      <c r="I100" s="48">
        <f>IF($I$22="Actual/HUD Paid Rent",(I47*I74*12),(I47*'For Reference 2026 FMR'!H22*12))</f>
        <v>0</v>
      </c>
      <c r="J100" s="48">
        <f>IF($I$22="Actual/HUD Paid Rent",(J47*J74*12),(J47*'For Reference 2026 FMR'!I22*12))</f>
        <v>0</v>
      </c>
      <c r="K100" s="49">
        <f t="shared" si="5"/>
        <v>0</v>
      </c>
      <c r="L100" s="19"/>
      <c r="O100" s="47"/>
      <c r="P100" s="47"/>
    </row>
    <row r="101" spans="2:16" ht="15" customHeight="1" x14ac:dyDescent="0.25">
      <c r="B101" s="17"/>
      <c r="C101" s="172" t="str">
        <f>"Auto-calculated using "&amp;'For Reference 2026 FMR'!C23&amp;" FMRs or Actual Rents"</f>
        <v>Auto-calculated using Washington County FMRs or Actual Rents</v>
      </c>
      <c r="D101" s="173"/>
      <c r="E101" s="48">
        <f>IF($I$22="Actual/HUD Paid Rent",(E48*E75*12),(E48*'For Reference 2026 FMR'!D23*12))</f>
        <v>0</v>
      </c>
      <c r="F101" s="48">
        <f>IF($I$22="Actual/HUD Paid Rent",(F48*F75*12),(F48*'For Reference 2026 FMR'!E23*12))</f>
        <v>0</v>
      </c>
      <c r="G101" s="48">
        <f>IF($I$22="Actual/HUD Paid Rent",(G48*G75*12),(G48*'For Reference 2026 FMR'!F23*12))</f>
        <v>0</v>
      </c>
      <c r="H101" s="48">
        <f>IF($I$22="Actual/HUD Paid Rent",(H48*H75*12),(H48*'For Reference 2026 FMR'!G23*12))</f>
        <v>0</v>
      </c>
      <c r="I101" s="48">
        <f>IF($I$22="Actual/HUD Paid Rent",(I48*I75*12),(I48*'For Reference 2026 FMR'!H23*12))</f>
        <v>0</v>
      </c>
      <c r="J101" s="48">
        <f>IF($I$22="Actual/HUD Paid Rent",(J48*J75*12),(J48*'For Reference 2026 FMR'!I23*12))</f>
        <v>0</v>
      </c>
      <c r="K101" s="49">
        <f t="shared" si="5"/>
        <v>0</v>
      </c>
      <c r="L101" s="19"/>
      <c r="O101" s="47"/>
      <c r="P101" s="47"/>
    </row>
    <row r="102" spans="2:16" ht="15" customHeight="1" x14ac:dyDescent="0.25">
      <c r="B102" s="17"/>
      <c r="C102" s="172" t="str">
        <f>"Auto-calculated using "&amp;'For Reference 2026 FMR'!C24&amp;" FMRs or Actual Rents"</f>
        <v>Auto-calculated using Westmoreland County FMRs or Actual Rents</v>
      </c>
      <c r="D102" s="173"/>
      <c r="E102" s="48">
        <f>IF($I$22="Actual/HUD Paid Rent",(E49*E76*12),(E49*'For Reference 2026 FMR'!D24*12))</f>
        <v>0</v>
      </c>
      <c r="F102" s="48">
        <f>IF($I$22="Actual/HUD Paid Rent",(F49*F76*12),(F49*'For Reference 2026 FMR'!E24*12))</f>
        <v>0</v>
      </c>
      <c r="G102" s="48">
        <f>IF($I$22="Actual/HUD Paid Rent",(G49*G76*12),(G49*'For Reference 2026 FMR'!F24*12))</f>
        <v>0</v>
      </c>
      <c r="H102" s="48">
        <f>IF($I$22="Actual/HUD Paid Rent",(H49*H76*12),(H49*'For Reference 2026 FMR'!G24*12))</f>
        <v>0</v>
      </c>
      <c r="I102" s="48">
        <f>IF($I$22="Actual/HUD Paid Rent",(I49*I76*12),(I49*'For Reference 2026 FMR'!H24*12))</f>
        <v>0</v>
      </c>
      <c r="J102" s="48">
        <f>IF($I$22="Actual/HUD Paid Rent",(J49*J76*12),(J49*'For Reference 2026 FMR'!I24*12))</f>
        <v>0</v>
      </c>
      <c r="K102" s="49">
        <f t="shared" si="5"/>
        <v>0</v>
      </c>
      <c r="L102" s="19"/>
      <c r="O102" s="47"/>
      <c r="P102" s="47"/>
    </row>
    <row r="103" spans="2:16" ht="8.25" customHeight="1" thickBot="1" x14ac:dyDescent="0.3">
      <c r="B103" s="27"/>
      <c r="C103" s="29"/>
      <c r="D103" s="29"/>
      <c r="E103" s="29"/>
      <c r="F103" s="29"/>
      <c r="G103" s="29"/>
      <c r="H103" s="29"/>
      <c r="I103" s="29"/>
      <c r="J103" s="29"/>
      <c r="K103" s="29"/>
      <c r="L103" s="30"/>
    </row>
    <row r="104" spans="2:16" ht="9" customHeight="1" x14ac:dyDescent="0.25"/>
    <row r="105" spans="2:16" s="22" customFormat="1" x14ac:dyDescent="0.25"/>
    <row r="106" spans="2:16" s="22" customFormat="1" x14ac:dyDescent="0.25"/>
    <row r="107" spans="2:16" s="22" customFormat="1" x14ac:dyDescent="0.25"/>
    <row r="108" spans="2:16" s="22" customFormat="1" x14ac:dyDescent="0.25"/>
    <row r="109" spans="2:16" s="22" customFormat="1" x14ac:dyDescent="0.25"/>
    <row r="110" spans="2:16" s="22" customFormat="1" x14ac:dyDescent="0.25"/>
    <row r="111" spans="2:16" s="22" customFormat="1" x14ac:dyDescent="0.25"/>
    <row r="112" spans="2:16"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row r="515" s="22" customFormat="1" x14ac:dyDescent="0.25"/>
    <row r="516" s="22" customFormat="1" x14ac:dyDescent="0.25"/>
    <row r="517" s="22" customFormat="1" x14ac:dyDescent="0.25"/>
  </sheetData>
  <sheetProtection algorithmName="SHA-512" hashValue="KH3k2DEQv/3Lwv5htTr9gkUtHlMa2VN3z36yWhG+kafdy4g1jGozlXheOVYUz8pq4x2ULQwPsi1eOgbUGzyuRw==" saltValue="ZgsvQjD0L8mhTQQ/Ek9zWw==" spinCount="100000" sheet="1" formatRows="0" selectLockedCells="1"/>
  <mergeCells count="89">
    <mergeCell ref="C38:D38"/>
    <mergeCell ref="C39:D39"/>
    <mergeCell ref="C40:D40"/>
    <mergeCell ref="C33:D33"/>
    <mergeCell ref="C34:D34"/>
    <mergeCell ref="C35:D35"/>
    <mergeCell ref="C36:D36"/>
    <mergeCell ref="C37:D37"/>
    <mergeCell ref="C3:L3"/>
    <mergeCell ref="C22:H22"/>
    <mergeCell ref="I22:J22"/>
    <mergeCell ref="D5:E5"/>
    <mergeCell ref="F5:G5"/>
    <mergeCell ref="H5:L5"/>
    <mergeCell ref="B9:L9"/>
    <mergeCell ref="B19:L19"/>
    <mergeCell ref="B6:L6"/>
    <mergeCell ref="B7:L7"/>
    <mergeCell ref="C8:K8"/>
    <mergeCell ref="C16:K16"/>
    <mergeCell ref="F11:G11"/>
    <mergeCell ref="C11:E11"/>
    <mergeCell ref="C13:E13"/>
    <mergeCell ref="F13:G13"/>
    <mergeCell ref="C31:D31"/>
    <mergeCell ref="C32:D32"/>
    <mergeCell ref="C15:K15"/>
    <mergeCell ref="C26:K26"/>
    <mergeCell ref="C27:K27"/>
    <mergeCell ref="C24:K24"/>
    <mergeCell ref="C30:D30"/>
    <mergeCell ref="C29:D29"/>
    <mergeCell ref="C28:D28"/>
    <mergeCell ref="C66:D66"/>
    <mergeCell ref="C67:D67"/>
    <mergeCell ref="C68:D68"/>
    <mergeCell ref="C69:D69"/>
    <mergeCell ref="C58:D58"/>
    <mergeCell ref="C59:D59"/>
    <mergeCell ref="C60:D60"/>
    <mergeCell ref="C61:D61"/>
    <mergeCell ref="C62:D62"/>
    <mergeCell ref="C63:D63"/>
    <mergeCell ref="C64:D64"/>
    <mergeCell ref="C41:D41"/>
    <mergeCell ref="C42:D42"/>
    <mergeCell ref="C43:D43"/>
    <mergeCell ref="C44:D44"/>
    <mergeCell ref="C65:D65"/>
    <mergeCell ref="C55:J55"/>
    <mergeCell ref="C56:D56"/>
    <mergeCell ref="C52:J52"/>
    <mergeCell ref="C45:D45"/>
    <mergeCell ref="C46:D46"/>
    <mergeCell ref="C47:D47"/>
    <mergeCell ref="C48:D48"/>
    <mergeCell ref="C49:D49"/>
    <mergeCell ref="C57:D57"/>
    <mergeCell ref="C75:D75"/>
    <mergeCell ref="C76:D76"/>
    <mergeCell ref="C70:D70"/>
    <mergeCell ref="C71:D71"/>
    <mergeCell ref="C72:D72"/>
    <mergeCell ref="C73:D73"/>
    <mergeCell ref="C74:D74"/>
    <mergeCell ref="C85:D85"/>
    <mergeCell ref="C84:D84"/>
    <mergeCell ref="C78:K78"/>
    <mergeCell ref="C79:K79"/>
    <mergeCell ref="C83:D83"/>
    <mergeCell ref="C80:D81"/>
    <mergeCell ref="C82:D82"/>
    <mergeCell ref="C86:D86"/>
    <mergeCell ref="C87:D87"/>
    <mergeCell ref="C88:D88"/>
    <mergeCell ref="C89:D89"/>
    <mergeCell ref="C90:D90"/>
    <mergeCell ref="C91:D91"/>
    <mergeCell ref="C92:D92"/>
    <mergeCell ref="C93:D93"/>
    <mergeCell ref="C94:D94"/>
    <mergeCell ref="C95:D95"/>
    <mergeCell ref="C101:D101"/>
    <mergeCell ref="C102:D102"/>
    <mergeCell ref="C96:D96"/>
    <mergeCell ref="C97:D97"/>
    <mergeCell ref="C98:D98"/>
    <mergeCell ref="C99:D99"/>
    <mergeCell ref="C100:D100"/>
  </mergeCells>
  <conditionalFormatting sqref="E57:J76">
    <cfRule type="expression" dxfId="3" priority="1">
      <formula>$E$57="N/A"</formula>
    </cfRule>
  </conditionalFormatting>
  <conditionalFormatting sqref="E83:K102">
    <cfRule type="expression" dxfId="2" priority="16">
      <formula>#REF!=""</formula>
    </cfRule>
    <cfRule type="expression" dxfId="1" priority="36">
      <formula>#REF!="HUD Paid Rent"</formula>
    </cfRule>
  </conditionalFormatting>
  <dataValidations count="1">
    <dataValidation type="list" allowBlank="1" showInputMessage="1" showErrorMessage="1" prompt="Please make a selection." sqref="I22" xr:uid="{E7D38B8B-B3FC-47DA-8CEF-10C0E19907D3}">
      <formula1>"FMR,Actual/HUD Paid Rent"</formula1>
    </dataValidation>
  </dataValidations>
  <pageMargins left="0.7" right="0.7" top="0.5" bottom="0.5" header="0.3" footer="0.3"/>
  <pageSetup scale="79" fitToHeight="0" orientation="landscape" r:id="rId1"/>
  <headerFooter>
    <oddHeader>&amp;R&amp;"-,Bold Italic"&amp;A</oddHeader>
    <oddFooter>&amp;L&amp;9
&amp;F&amp;R&amp;"-,Bold Italic"Page &amp;P of &amp;N</oddFooter>
  </headerFooter>
  <rowBreaks count="1" manualBreakCount="1">
    <brk id="18" max="12" man="1"/>
  </rowBreaks>
  <ignoredErrors>
    <ignoredError sqref="E57:J7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494"/>
  <sheetViews>
    <sheetView workbookViewId="0">
      <selection activeCell="E15" sqref="E15"/>
    </sheetView>
  </sheetViews>
  <sheetFormatPr defaultColWidth="9.140625" defaultRowHeight="15" x14ac:dyDescent="0.25"/>
  <cols>
    <col min="1" max="1" width="1.140625" style="15" customWidth="1"/>
    <col min="2" max="2" width="1.28515625" style="15" customWidth="1"/>
    <col min="3" max="3" width="21" style="15" customWidth="1"/>
    <col min="4" max="4" width="25.42578125" style="15" customWidth="1"/>
    <col min="5" max="11" width="15" style="15" customWidth="1"/>
    <col min="12" max="12" width="1.140625" style="15" customWidth="1"/>
    <col min="13" max="13" width="1.42578125" style="15" customWidth="1"/>
    <col min="14" max="21" width="17.28515625" style="15" customWidth="1"/>
    <col min="22" max="16384" width="9.140625" style="15"/>
  </cols>
  <sheetData>
    <row r="1" spans="2:84" ht="6" customHeight="1" thickBot="1" x14ac:dyDescent="0.3">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row>
    <row r="2" spans="2:84" ht="18.75" x14ac:dyDescent="0.3">
      <c r="B2" s="66"/>
      <c r="C2" s="67" t="s">
        <v>98</v>
      </c>
      <c r="D2" s="68"/>
      <c r="E2" s="68"/>
      <c r="F2" s="68"/>
      <c r="G2" s="68"/>
      <c r="H2" s="68"/>
      <c r="I2" s="68"/>
      <c r="J2" s="68"/>
      <c r="K2" s="68"/>
      <c r="L2" s="69"/>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row>
    <row r="3" spans="2:84" ht="135.75" customHeight="1" thickBot="1" x14ac:dyDescent="0.3">
      <c r="B3" s="70"/>
      <c r="C3" s="198" t="s">
        <v>188</v>
      </c>
      <c r="D3" s="198"/>
      <c r="E3" s="198"/>
      <c r="F3" s="198"/>
      <c r="G3" s="198"/>
      <c r="H3" s="198"/>
      <c r="I3" s="198"/>
      <c r="J3" s="198"/>
      <c r="K3" s="198"/>
      <c r="L3" s="199"/>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row>
    <row r="4" spans="2:84" ht="6" customHeight="1" x14ac:dyDescent="0.25">
      <c r="C4" s="72"/>
      <c r="D4" s="72"/>
      <c r="E4" s="72"/>
      <c r="F4" s="72"/>
      <c r="G4" s="72"/>
      <c r="H4" s="72"/>
      <c r="I4" s="72"/>
      <c r="J4" s="72"/>
      <c r="K4" s="7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row>
    <row r="5" spans="2:84" s="20" customFormat="1" x14ac:dyDescent="0.25">
      <c r="B5" s="13"/>
      <c r="C5" s="14" t="s">
        <v>45</v>
      </c>
      <c r="D5" s="202" t="str">
        <f>IF('General Information'!D7="","",'General Information'!D7)</f>
        <v/>
      </c>
      <c r="E5" s="203"/>
      <c r="F5" s="204" t="s">
        <v>95</v>
      </c>
      <c r="G5" s="205"/>
      <c r="H5" s="206" t="str">
        <f>IF('General Information'!D13="","",'General Information'!D13)</f>
        <v/>
      </c>
      <c r="I5" s="202"/>
      <c r="J5" s="202"/>
      <c r="K5" s="202"/>
      <c r="L5" s="203"/>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row>
    <row r="6" spans="2:84" ht="25.5" customHeight="1" x14ac:dyDescent="0.25">
      <c r="C6" s="207" t="s">
        <v>119</v>
      </c>
      <c r="D6" s="207"/>
      <c r="E6" s="207"/>
      <c r="F6" s="207"/>
      <c r="G6" s="207"/>
      <c r="H6" s="207"/>
      <c r="I6" s="207"/>
      <c r="J6" s="207"/>
      <c r="K6" s="207"/>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row>
    <row r="7" spans="2:84" ht="6" customHeight="1" thickBot="1" x14ac:dyDescent="0.3">
      <c r="C7" s="73"/>
      <c r="D7" s="73"/>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row>
    <row r="8" spans="2:84" ht="27.75" customHeight="1" x14ac:dyDescent="0.25">
      <c r="B8" s="219" t="s">
        <v>189</v>
      </c>
      <c r="C8" s="220"/>
      <c r="D8" s="220"/>
      <c r="E8" s="220"/>
      <c r="F8" s="220"/>
      <c r="G8" s="220"/>
      <c r="H8" s="220"/>
      <c r="I8" s="220"/>
      <c r="J8" s="220"/>
      <c r="K8" s="220"/>
      <c r="L8" s="221"/>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row>
    <row r="9" spans="2:84" ht="18.75" x14ac:dyDescent="0.25">
      <c r="B9" s="17"/>
      <c r="C9" s="222" t="s">
        <v>108</v>
      </c>
      <c r="D9" s="222"/>
      <c r="E9" s="222"/>
      <c r="F9" s="222"/>
      <c r="G9" s="222"/>
      <c r="H9" s="222"/>
      <c r="I9" s="222"/>
      <c r="J9" s="222"/>
      <c r="K9" s="222"/>
      <c r="L9" s="19"/>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row>
    <row r="10" spans="2:84" ht="6.75" customHeight="1" x14ac:dyDescent="0.25">
      <c r="B10" s="17"/>
      <c r="L10" s="19"/>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row>
    <row r="11" spans="2:84" ht="15.75" x14ac:dyDescent="0.25">
      <c r="B11" s="17"/>
      <c r="C11" s="43" t="s">
        <v>44</v>
      </c>
      <c r="D11" s="44"/>
      <c r="E11" s="44"/>
      <c r="F11" s="74"/>
      <c r="G11" s="74"/>
      <c r="H11" s="74"/>
      <c r="I11" s="74"/>
      <c r="J11" s="74"/>
      <c r="K11" s="75"/>
      <c r="L11" s="19"/>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row>
    <row r="12" spans="2:84" ht="15.75" x14ac:dyDescent="0.25">
      <c r="B12" s="17"/>
      <c r="C12" s="45" t="s">
        <v>43</v>
      </c>
      <c r="D12" s="76"/>
      <c r="E12" s="76"/>
      <c r="F12" s="77"/>
      <c r="G12" s="77"/>
      <c r="H12" s="77"/>
      <c r="I12" s="77"/>
      <c r="J12" s="77"/>
      <c r="K12" s="78"/>
      <c r="L12" s="19"/>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row>
    <row r="13" spans="2:84" s="36" customFormat="1" ht="30" x14ac:dyDescent="0.25">
      <c r="B13" s="34"/>
      <c r="C13" s="187"/>
      <c r="D13" s="188"/>
      <c r="E13" s="35" t="s">
        <v>55</v>
      </c>
      <c r="F13" s="35" t="s">
        <v>57</v>
      </c>
      <c r="G13" s="35" t="s">
        <v>12</v>
      </c>
      <c r="H13" s="35" t="s">
        <v>13</v>
      </c>
      <c r="I13" s="35" t="s">
        <v>14</v>
      </c>
      <c r="J13" s="35" t="s">
        <v>15</v>
      </c>
      <c r="K13" s="35" t="s">
        <v>11</v>
      </c>
      <c r="L13" s="19"/>
      <c r="M13" s="15"/>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row>
    <row r="14" spans="2:84" s="36" customFormat="1" x14ac:dyDescent="0.25">
      <c r="B14" s="34"/>
      <c r="C14" s="217" t="s">
        <v>49</v>
      </c>
      <c r="D14" s="218"/>
      <c r="E14" s="38">
        <f t="shared" ref="E14:J14" si="0">SUM(E15:E34)</f>
        <v>0</v>
      </c>
      <c r="F14" s="38">
        <f t="shared" si="0"/>
        <v>0</v>
      </c>
      <c r="G14" s="38">
        <f t="shared" si="0"/>
        <v>0</v>
      </c>
      <c r="H14" s="38">
        <f t="shared" si="0"/>
        <v>0</v>
      </c>
      <c r="I14" s="38">
        <f t="shared" si="0"/>
        <v>0</v>
      </c>
      <c r="J14" s="38">
        <f t="shared" si="0"/>
        <v>0</v>
      </c>
      <c r="K14" s="38">
        <f>SUM(E14:J14)</f>
        <v>0</v>
      </c>
      <c r="L14" s="19"/>
      <c r="M14" s="15"/>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row>
    <row r="15" spans="2:84" ht="15" customHeight="1" x14ac:dyDescent="0.25">
      <c r="B15" s="17"/>
      <c r="C15" s="215" t="str">
        <f>'For Reference 2026 FMR'!C5&amp;": Number of Units"</f>
        <v>Armstrong County: Number of Units</v>
      </c>
      <c r="D15" s="216"/>
      <c r="E15" s="40"/>
      <c r="F15" s="40"/>
      <c r="G15" s="40"/>
      <c r="H15" s="40"/>
      <c r="I15" s="40"/>
      <c r="J15" s="40"/>
      <c r="K15" s="38">
        <f>SUM(E15:J15)</f>
        <v>0</v>
      </c>
      <c r="L15" s="19"/>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row>
    <row r="16" spans="2:84" x14ac:dyDescent="0.25">
      <c r="B16" s="17"/>
      <c r="C16" s="215" t="str">
        <f>'For Reference 2026 FMR'!C6&amp;": Number of Units"</f>
        <v>Butler County: Number of Units</v>
      </c>
      <c r="D16" s="216"/>
      <c r="E16" s="40"/>
      <c r="F16" s="40"/>
      <c r="G16" s="40"/>
      <c r="H16" s="40"/>
      <c r="I16" s="40"/>
      <c r="J16" s="40"/>
      <c r="K16" s="38">
        <f t="shared" ref="K16:K34" si="1">SUM(E16:J16)</f>
        <v>0</v>
      </c>
      <c r="L16" s="19"/>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row>
    <row r="17" spans="2:55" x14ac:dyDescent="0.25">
      <c r="B17" s="17"/>
      <c r="C17" s="215" t="str">
        <f>'For Reference 2026 FMR'!C7&amp;": Number of Units"</f>
        <v>Cameron County: Number of Units</v>
      </c>
      <c r="D17" s="216"/>
      <c r="E17" s="40"/>
      <c r="F17" s="40"/>
      <c r="G17" s="40"/>
      <c r="H17" s="40"/>
      <c r="I17" s="40"/>
      <c r="J17" s="40"/>
      <c r="K17" s="38">
        <f t="shared" si="1"/>
        <v>0</v>
      </c>
      <c r="L17" s="19"/>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row>
    <row r="18" spans="2:55" x14ac:dyDescent="0.25">
      <c r="B18" s="17"/>
      <c r="C18" s="215" t="str">
        <f>'For Reference 2026 FMR'!C8&amp;": Number of Units"</f>
        <v>Clarion County: Number of Units</v>
      </c>
      <c r="D18" s="216"/>
      <c r="E18" s="40"/>
      <c r="F18" s="40"/>
      <c r="G18" s="40"/>
      <c r="H18" s="40"/>
      <c r="I18" s="40"/>
      <c r="J18" s="40"/>
      <c r="K18" s="38">
        <f t="shared" si="1"/>
        <v>0</v>
      </c>
      <c r="L18" s="19"/>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row>
    <row r="19" spans="2:55" x14ac:dyDescent="0.25">
      <c r="B19" s="17"/>
      <c r="C19" s="215" t="str">
        <f>'For Reference 2026 FMR'!C9&amp;": Number of Units"</f>
        <v>Clearfield County: Number of Units</v>
      </c>
      <c r="D19" s="216"/>
      <c r="E19" s="40"/>
      <c r="F19" s="40"/>
      <c r="G19" s="40"/>
      <c r="H19" s="40"/>
      <c r="I19" s="40"/>
      <c r="J19" s="40"/>
      <c r="K19" s="38">
        <f t="shared" si="1"/>
        <v>0</v>
      </c>
      <c r="L19" s="19"/>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row>
    <row r="20" spans="2:55" x14ac:dyDescent="0.25">
      <c r="B20" s="17"/>
      <c r="C20" s="215" t="str">
        <f>'For Reference 2026 FMR'!C10&amp;": Number of Units"</f>
        <v>Crawford County: Number of Units</v>
      </c>
      <c r="D20" s="216"/>
      <c r="E20" s="40"/>
      <c r="F20" s="40"/>
      <c r="G20" s="40"/>
      <c r="H20" s="40"/>
      <c r="I20" s="40"/>
      <c r="J20" s="40"/>
      <c r="K20" s="38">
        <f t="shared" si="1"/>
        <v>0</v>
      </c>
      <c r="L20" s="19"/>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row>
    <row r="21" spans="2:55" x14ac:dyDescent="0.25">
      <c r="B21" s="17"/>
      <c r="C21" s="215" t="str">
        <f>'For Reference 2026 FMR'!C11&amp;": Number of Units"</f>
        <v>Elk County: Number of Units</v>
      </c>
      <c r="D21" s="216"/>
      <c r="E21" s="40"/>
      <c r="F21" s="40"/>
      <c r="G21" s="40"/>
      <c r="H21" s="40"/>
      <c r="I21" s="40"/>
      <c r="J21" s="40"/>
      <c r="K21" s="38">
        <f t="shared" si="1"/>
        <v>0</v>
      </c>
      <c r="L21" s="19"/>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row>
    <row r="22" spans="2:55" x14ac:dyDescent="0.25">
      <c r="B22" s="17"/>
      <c r="C22" s="215" t="str">
        <f>'For Reference 2026 FMR'!C12&amp;": Number of Units"</f>
        <v>Fayette County: Number of Units</v>
      </c>
      <c r="D22" s="216"/>
      <c r="E22" s="40"/>
      <c r="F22" s="40"/>
      <c r="G22" s="40"/>
      <c r="H22" s="40"/>
      <c r="I22" s="40"/>
      <c r="J22" s="40"/>
      <c r="K22" s="38">
        <f t="shared" si="1"/>
        <v>0</v>
      </c>
      <c r="L22" s="19"/>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row>
    <row r="23" spans="2:55" x14ac:dyDescent="0.25">
      <c r="B23" s="17"/>
      <c r="C23" s="215" t="str">
        <f>'For Reference 2026 FMR'!C13&amp;": Number of Units"</f>
        <v>Forest County: Number of Units</v>
      </c>
      <c r="D23" s="216"/>
      <c r="E23" s="40"/>
      <c r="F23" s="40"/>
      <c r="G23" s="40"/>
      <c r="H23" s="40"/>
      <c r="I23" s="40"/>
      <c r="J23" s="40"/>
      <c r="K23" s="38">
        <f t="shared" si="1"/>
        <v>0</v>
      </c>
      <c r="L23" s="19"/>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row>
    <row r="24" spans="2:55" x14ac:dyDescent="0.25">
      <c r="B24" s="17"/>
      <c r="C24" s="215" t="str">
        <f>'For Reference 2026 FMR'!C14&amp;": Number of Units"</f>
        <v>Greene County: Number of Units</v>
      </c>
      <c r="D24" s="216"/>
      <c r="E24" s="40"/>
      <c r="F24" s="40"/>
      <c r="G24" s="40"/>
      <c r="H24" s="40"/>
      <c r="I24" s="40"/>
      <c r="J24" s="40"/>
      <c r="K24" s="38">
        <f t="shared" si="1"/>
        <v>0</v>
      </c>
      <c r="L24" s="19"/>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row>
    <row r="25" spans="2:55" x14ac:dyDescent="0.25">
      <c r="B25" s="17"/>
      <c r="C25" s="215" t="str">
        <f>'For Reference 2026 FMR'!C15&amp;": Number of Units"</f>
        <v>Indiana County: Number of Units</v>
      </c>
      <c r="D25" s="216"/>
      <c r="E25" s="40"/>
      <c r="F25" s="40"/>
      <c r="G25" s="40"/>
      <c r="H25" s="40"/>
      <c r="I25" s="40"/>
      <c r="J25" s="40"/>
      <c r="K25" s="38">
        <f t="shared" si="1"/>
        <v>0</v>
      </c>
      <c r="L25" s="19"/>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row>
    <row r="26" spans="2:55" x14ac:dyDescent="0.25">
      <c r="B26" s="17"/>
      <c r="C26" s="215" t="str">
        <f>'For Reference 2026 FMR'!C16&amp;": Number of Units"</f>
        <v>Jefferson County: Number of Units</v>
      </c>
      <c r="D26" s="216"/>
      <c r="E26" s="40"/>
      <c r="F26" s="40"/>
      <c r="G26" s="40"/>
      <c r="H26" s="40"/>
      <c r="I26" s="40"/>
      <c r="J26" s="40"/>
      <c r="K26" s="38">
        <f t="shared" si="1"/>
        <v>0</v>
      </c>
      <c r="L26" s="19"/>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row>
    <row r="27" spans="2:55" x14ac:dyDescent="0.25">
      <c r="B27" s="17"/>
      <c r="C27" s="215" t="str">
        <f>'For Reference 2026 FMR'!C17&amp;": Number of Units"</f>
        <v>Lawrence County: Number of Units</v>
      </c>
      <c r="D27" s="216"/>
      <c r="E27" s="40"/>
      <c r="F27" s="40"/>
      <c r="G27" s="40"/>
      <c r="H27" s="40"/>
      <c r="I27" s="40"/>
      <c r="J27" s="40"/>
      <c r="K27" s="38">
        <f t="shared" si="1"/>
        <v>0</v>
      </c>
      <c r="L27" s="19"/>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row>
    <row r="28" spans="2:55" x14ac:dyDescent="0.25">
      <c r="B28" s="17"/>
      <c r="C28" s="215" t="str">
        <f>'For Reference 2026 FMR'!C18&amp;": Number of Units"</f>
        <v>McKean County: Number of Units</v>
      </c>
      <c r="D28" s="216"/>
      <c r="E28" s="40"/>
      <c r="F28" s="40"/>
      <c r="G28" s="40"/>
      <c r="H28" s="40"/>
      <c r="I28" s="40"/>
      <c r="J28" s="40"/>
      <c r="K28" s="38">
        <f t="shared" si="1"/>
        <v>0</v>
      </c>
      <c r="L28" s="19"/>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row>
    <row r="29" spans="2:55" x14ac:dyDescent="0.25">
      <c r="B29" s="17"/>
      <c r="C29" s="215" t="str">
        <f>'For Reference 2026 FMR'!C19&amp;": Number of Units"</f>
        <v>Mercer County: Number of Units</v>
      </c>
      <c r="D29" s="216"/>
      <c r="E29" s="40"/>
      <c r="F29" s="40"/>
      <c r="G29" s="40"/>
      <c r="H29" s="40"/>
      <c r="I29" s="40"/>
      <c r="J29" s="40"/>
      <c r="K29" s="38">
        <f t="shared" si="1"/>
        <v>0</v>
      </c>
      <c r="L29" s="19"/>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row>
    <row r="30" spans="2:55" x14ac:dyDescent="0.25">
      <c r="B30" s="17"/>
      <c r="C30" s="215" t="str">
        <f>'For Reference 2026 FMR'!C20&amp;": Number of Units"</f>
        <v>Potter County: Number of Units</v>
      </c>
      <c r="D30" s="216"/>
      <c r="E30" s="40"/>
      <c r="F30" s="40"/>
      <c r="G30" s="40"/>
      <c r="H30" s="40"/>
      <c r="I30" s="40"/>
      <c r="J30" s="40"/>
      <c r="K30" s="38">
        <f t="shared" si="1"/>
        <v>0</v>
      </c>
      <c r="L30" s="19"/>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row>
    <row r="31" spans="2:55" x14ac:dyDescent="0.25">
      <c r="B31" s="17"/>
      <c r="C31" s="215" t="str">
        <f>'For Reference 2026 FMR'!C21&amp;": Number of Units"</f>
        <v>Venango County: Number of Units</v>
      </c>
      <c r="D31" s="216"/>
      <c r="E31" s="40"/>
      <c r="F31" s="40"/>
      <c r="G31" s="40"/>
      <c r="H31" s="40"/>
      <c r="I31" s="40"/>
      <c r="J31" s="40"/>
      <c r="K31" s="38">
        <f t="shared" si="1"/>
        <v>0</v>
      </c>
      <c r="L31" s="19"/>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row>
    <row r="32" spans="2:55" x14ac:dyDescent="0.25">
      <c r="B32" s="17"/>
      <c r="C32" s="215" t="str">
        <f>'For Reference 2026 FMR'!C22&amp;": Number of Units"</f>
        <v>Warren County: Number of Units</v>
      </c>
      <c r="D32" s="216"/>
      <c r="E32" s="40"/>
      <c r="F32" s="40"/>
      <c r="G32" s="40"/>
      <c r="H32" s="40"/>
      <c r="I32" s="40"/>
      <c r="J32" s="40"/>
      <c r="K32" s="38">
        <f t="shared" si="1"/>
        <v>0</v>
      </c>
      <c r="L32" s="19"/>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row>
    <row r="33" spans="2:55" x14ac:dyDescent="0.25">
      <c r="B33" s="17"/>
      <c r="C33" s="215" t="str">
        <f>'For Reference 2026 FMR'!C23&amp;": Number of Units"</f>
        <v>Washington County: Number of Units</v>
      </c>
      <c r="D33" s="216"/>
      <c r="E33" s="40"/>
      <c r="F33" s="40"/>
      <c r="G33" s="40"/>
      <c r="H33" s="40"/>
      <c r="I33" s="40"/>
      <c r="J33" s="40"/>
      <c r="K33" s="38">
        <f t="shared" si="1"/>
        <v>0</v>
      </c>
      <c r="L33" s="19"/>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row>
    <row r="34" spans="2:55" x14ac:dyDescent="0.25">
      <c r="B34" s="17"/>
      <c r="C34" s="215" t="str">
        <f>'For Reference 2026 FMR'!C24&amp;": Number of Units"</f>
        <v>Westmoreland County: Number of Units</v>
      </c>
      <c r="D34" s="216"/>
      <c r="E34" s="40"/>
      <c r="F34" s="40"/>
      <c r="G34" s="40"/>
      <c r="H34" s="40"/>
      <c r="I34" s="40"/>
      <c r="J34" s="40"/>
      <c r="K34" s="38">
        <f t="shared" si="1"/>
        <v>0</v>
      </c>
      <c r="L34" s="19"/>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row>
    <row r="35" spans="2:55" x14ac:dyDescent="0.25">
      <c r="B35" s="17"/>
      <c r="L35" s="19"/>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row>
    <row r="36" spans="2:55" x14ac:dyDescent="0.25">
      <c r="B36" s="17"/>
      <c r="L36" s="19"/>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row>
    <row r="37" spans="2:55" ht="15.75" x14ac:dyDescent="0.25">
      <c r="B37" s="17"/>
      <c r="C37" s="43" t="s">
        <v>42</v>
      </c>
      <c r="D37" s="44"/>
      <c r="E37" s="44"/>
      <c r="F37" s="74"/>
      <c r="G37" s="74"/>
      <c r="H37" s="74"/>
      <c r="I37" s="74"/>
      <c r="J37" s="74"/>
      <c r="K37" s="75"/>
      <c r="L37" s="19"/>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row>
    <row r="38" spans="2:55" ht="15.75" x14ac:dyDescent="0.25">
      <c r="B38" s="17"/>
      <c r="C38" s="45" t="s">
        <v>62</v>
      </c>
      <c r="D38" s="76"/>
      <c r="E38" s="76"/>
      <c r="F38" s="77"/>
      <c r="G38" s="77"/>
      <c r="H38" s="77"/>
      <c r="I38" s="77"/>
      <c r="J38" s="77"/>
      <c r="K38" s="78"/>
      <c r="L38" s="19"/>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row>
    <row r="39" spans="2:55" ht="45" x14ac:dyDescent="0.25">
      <c r="B39" s="17"/>
      <c r="C39" s="180"/>
      <c r="D39" s="181"/>
      <c r="E39" s="8" t="s">
        <v>63</v>
      </c>
      <c r="F39" s="8" t="s">
        <v>63</v>
      </c>
      <c r="G39" s="8" t="s">
        <v>63</v>
      </c>
      <c r="H39" s="8" t="s">
        <v>63</v>
      </c>
      <c r="I39" s="8" t="s">
        <v>63</v>
      </c>
      <c r="J39" s="8" t="s">
        <v>63</v>
      </c>
      <c r="K39" s="8" t="s">
        <v>63</v>
      </c>
      <c r="L39" s="19"/>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row>
    <row r="40" spans="2:55" ht="30" x14ac:dyDescent="0.25">
      <c r="B40" s="17"/>
      <c r="C40" s="182"/>
      <c r="D40" s="183"/>
      <c r="E40" s="42" t="s">
        <v>55</v>
      </c>
      <c r="F40" s="42" t="s">
        <v>57</v>
      </c>
      <c r="G40" s="42" t="s">
        <v>12</v>
      </c>
      <c r="H40" s="42" t="s">
        <v>13</v>
      </c>
      <c r="I40" s="42" t="s">
        <v>14</v>
      </c>
      <c r="J40" s="42" t="s">
        <v>15</v>
      </c>
      <c r="K40" s="41" t="s">
        <v>11</v>
      </c>
      <c r="L40" s="19"/>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row>
    <row r="41" spans="2:55" ht="15" customHeight="1" x14ac:dyDescent="0.25">
      <c r="B41" s="17"/>
      <c r="C41" s="184" t="s">
        <v>11</v>
      </c>
      <c r="D41" s="185"/>
      <c r="E41" s="133">
        <f t="shared" ref="E41:J41" si="2">SUM(E42:E61)</f>
        <v>0</v>
      </c>
      <c r="F41" s="133">
        <f t="shared" si="2"/>
        <v>0</v>
      </c>
      <c r="G41" s="133">
        <f t="shared" si="2"/>
        <v>0</v>
      </c>
      <c r="H41" s="133">
        <f t="shared" si="2"/>
        <v>0</v>
      </c>
      <c r="I41" s="133">
        <f t="shared" si="2"/>
        <v>0</v>
      </c>
      <c r="J41" s="133">
        <f t="shared" si="2"/>
        <v>0</v>
      </c>
      <c r="K41" s="46">
        <f>SUM(E41:J41)</f>
        <v>0</v>
      </c>
      <c r="L41" s="19"/>
      <c r="N41" s="22"/>
      <c r="O41" s="47"/>
      <c r="P41" s="47"/>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row>
    <row r="42" spans="2:55" x14ac:dyDescent="0.25">
      <c r="B42" s="17"/>
      <c r="C42" s="215" t="str">
        <f>IF('For Reference 2026 FMR'!C5="","",'For Reference 2026 FMR'!C5)</f>
        <v>Armstrong County</v>
      </c>
      <c r="D42" s="216"/>
      <c r="E42" s="48">
        <f>(E15*('For Reference 2026 FMR'!E5*0.75))*12</f>
        <v>0</v>
      </c>
      <c r="F42" s="48">
        <f>(F15*'For Reference 2026 FMR'!E5)*12</f>
        <v>0</v>
      </c>
      <c r="G42" s="48">
        <f>(G15*'For Reference 2026 FMR'!F5)*12</f>
        <v>0</v>
      </c>
      <c r="H42" s="48">
        <f>(H15*'For Reference 2026 FMR'!G5)*12</f>
        <v>0</v>
      </c>
      <c r="I42" s="48">
        <f>(I15*'For Reference 2026 FMR'!H5)*12</f>
        <v>0</v>
      </c>
      <c r="J42" s="48">
        <f>(J15*'For Reference 2026 FMR'!I5)*12</f>
        <v>0</v>
      </c>
      <c r="K42" s="48">
        <f>SUM(E42:J42)</f>
        <v>0</v>
      </c>
      <c r="L42" s="19"/>
      <c r="N42" s="22"/>
      <c r="O42" s="47"/>
      <c r="P42" s="47"/>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row>
    <row r="43" spans="2:55" x14ac:dyDescent="0.25">
      <c r="B43" s="17"/>
      <c r="C43" s="215" t="str">
        <f>IF('For Reference 2026 FMR'!C6="","",'For Reference 2026 FMR'!C6)</f>
        <v>Butler County</v>
      </c>
      <c r="D43" s="216"/>
      <c r="E43" s="48">
        <f>(E16*('For Reference 2026 FMR'!E6*0.75))*12</f>
        <v>0</v>
      </c>
      <c r="F43" s="48">
        <f>(F16*'For Reference 2026 FMR'!E6)*12</f>
        <v>0</v>
      </c>
      <c r="G43" s="48">
        <f>(G16*'For Reference 2026 FMR'!F6)*12</f>
        <v>0</v>
      </c>
      <c r="H43" s="48">
        <f>(H16*'For Reference 2026 FMR'!G6)*12</f>
        <v>0</v>
      </c>
      <c r="I43" s="48">
        <f>(I16*'For Reference 2026 FMR'!H6)*12</f>
        <v>0</v>
      </c>
      <c r="J43" s="48">
        <f>(J16*'For Reference 2026 FMR'!I6)*12</f>
        <v>0</v>
      </c>
      <c r="K43" s="48">
        <f t="shared" ref="K43:K61" si="3">SUM(E43:J43)</f>
        <v>0</v>
      </c>
      <c r="L43" s="19"/>
      <c r="N43" s="22"/>
      <c r="O43" s="47"/>
      <c r="P43" s="47"/>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row>
    <row r="44" spans="2:55" x14ac:dyDescent="0.25">
      <c r="B44" s="17"/>
      <c r="C44" s="215" t="str">
        <f>IF('For Reference 2026 FMR'!C7="","",'For Reference 2026 FMR'!C7)</f>
        <v>Cameron County</v>
      </c>
      <c r="D44" s="216"/>
      <c r="E44" s="48">
        <f>(E17*('For Reference 2026 FMR'!E7*0.75))*12</f>
        <v>0</v>
      </c>
      <c r="F44" s="48">
        <f>(F17*'For Reference 2026 FMR'!E7)*12</f>
        <v>0</v>
      </c>
      <c r="G44" s="48">
        <f>(G17*'For Reference 2026 FMR'!F7)*12</f>
        <v>0</v>
      </c>
      <c r="H44" s="48">
        <f>(H17*'For Reference 2026 FMR'!G7)*12</f>
        <v>0</v>
      </c>
      <c r="I44" s="48">
        <f>(I17*'For Reference 2026 FMR'!H7)*12</f>
        <v>0</v>
      </c>
      <c r="J44" s="48">
        <f>(J17*'For Reference 2026 FMR'!I7)*12</f>
        <v>0</v>
      </c>
      <c r="K44" s="48">
        <f t="shared" si="3"/>
        <v>0</v>
      </c>
      <c r="L44" s="19"/>
      <c r="N44" s="22"/>
      <c r="O44" s="47"/>
      <c r="P44" s="47"/>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row>
    <row r="45" spans="2:55" x14ac:dyDescent="0.25">
      <c r="B45" s="17"/>
      <c r="C45" s="215" t="str">
        <f>IF('For Reference 2026 FMR'!C8="","",'For Reference 2026 FMR'!C8)</f>
        <v>Clarion County</v>
      </c>
      <c r="D45" s="216"/>
      <c r="E45" s="48">
        <f>(E18*('For Reference 2026 FMR'!E8*0.75))*12</f>
        <v>0</v>
      </c>
      <c r="F45" s="48">
        <f>(F18*'For Reference 2026 FMR'!E8)*12</f>
        <v>0</v>
      </c>
      <c r="G45" s="48">
        <f>(G18*'For Reference 2026 FMR'!F8)*12</f>
        <v>0</v>
      </c>
      <c r="H45" s="48">
        <f>(H18*'For Reference 2026 FMR'!G8)*12</f>
        <v>0</v>
      </c>
      <c r="I45" s="48">
        <f>(I18*'For Reference 2026 FMR'!H8)*12</f>
        <v>0</v>
      </c>
      <c r="J45" s="48">
        <f>(J18*'For Reference 2026 FMR'!I8)*12</f>
        <v>0</v>
      </c>
      <c r="K45" s="48">
        <f t="shared" si="3"/>
        <v>0</v>
      </c>
      <c r="L45" s="19"/>
      <c r="N45" s="22"/>
      <c r="O45" s="47"/>
      <c r="P45" s="47"/>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row>
    <row r="46" spans="2:55" x14ac:dyDescent="0.25">
      <c r="B46" s="17"/>
      <c r="C46" s="215" t="str">
        <f>IF('For Reference 2026 FMR'!C9="","",'For Reference 2026 FMR'!C9)</f>
        <v>Clearfield County</v>
      </c>
      <c r="D46" s="216"/>
      <c r="E46" s="48">
        <f>(E19*('For Reference 2026 FMR'!E9*0.75))*12</f>
        <v>0</v>
      </c>
      <c r="F46" s="48">
        <f>(F19*'For Reference 2026 FMR'!E9)*12</f>
        <v>0</v>
      </c>
      <c r="G46" s="48">
        <f>(G19*'For Reference 2026 FMR'!F9)*12</f>
        <v>0</v>
      </c>
      <c r="H46" s="48">
        <f>(H19*'For Reference 2026 FMR'!G9)*12</f>
        <v>0</v>
      </c>
      <c r="I46" s="48">
        <f>(I19*'For Reference 2026 FMR'!H9)*12</f>
        <v>0</v>
      </c>
      <c r="J46" s="48">
        <f>(J19*'For Reference 2026 FMR'!I9)*12</f>
        <v>0</v>
      </c>
      <c r="K46" s="48">
        <f t="shared" si="3"/>
        <v>0</v>
      </c>
      <c r="L46" s="19"/>
      <c r="N46" s="22"/>
      <c r="O46" s="47"/>
      <c r="P46" s="47"/>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row>
    <row r="47" spans="2:55" x14ac:dyDescent="0.25">
      <c r="B47" s="17"/>
      <c r="C47" s="215" t="str">
        <f>IF('For Reference 2026 FMR'!C10="","",'For Reference 2026 FMR'!C10)</f>
        <v>Crawford County</v>
      </c>
      <c r="D47" s="216"/>
      <c r="E47" s="48">
        <f>(E20*('For Reference 2026 FMR'!E10*0.75))*12</f>
        <v>0</v>
      </c>
      <c r="F47" s="48">
        <f>(F20*'For Reference 2026 FMR'!E10)*12</f>
        <v>0</v>
      </c>
      <c r="G47" s="48">
        <f>(G20*'For Reference 2026 FMR'!F10)*12</f>
        <v>0</v>
      </c>
      <c r="H47" s="48">
        <f>(H20*'For Reference 2026 FMR'!G10)*12</f>
        <v>0</v>
      </c>
      <c r="I47" s="48">
        <f>(I20*'For Reference 2026 FMR'!H10)*12</f>
        <v>0</v>
      </c>
      <c r="J47" s="48">
        <f>(J20*'For Reference 2026 FMR'!I10)*12</f>
        <v>0</v>
      </c>
      <c r="K47" s="48">
        <f t="shared" si="3"/>
        <v>0</v>
      </c>
      <c r="L47" s="19"/>
      <c r="N47" s="22"/>
      <c r="O47" s="47"/>
      <c r="P47" s="47"/>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row>
    <row r="48" spans="2:55" x14ac:dyDescent="0.25">
      <c r="B48" s="17"/>
      <c r="C48" s="215" t="str">
        <f>IF('For Reference 2026 FMR'!C11="","",'For Reference 2026 FMR'!C11)</f>
        <v>Elk County</v>
      </c>
      <c r="D48" s="216"/>
      <c r="E48" s="48">
        <f>(E21*('For Reference 2026 FMR'!E11*0.75))*12</f>
        <v>0</v>
      </c>
      <c r="F48" s="48">
        <f>(F21*'For Reference 2026 FMR'!E11)*12</f>
        <v>0</v>
      </c>
      <c r="G48" s="48">
        <f>(G21*'For Reference 2026 FMR'!F11)*12</f>
        <v>0</v>
      </c>
      <c r="H48" s="48">
        <f>(H21*'For Reference 2026 FMR'!G11)*12</f>
        <v>0</v>
      </c>
      <c r="I48" s="48">
        <f>(I21*'For Reference 2026 FMR'!H11)*12</f>
        <v>0</v>
      </c>
      <c r="J48" s="48">
        <f>(J21*'For Reference 2026 FMR'!I11)*12</f>
        <v>0</v>
      </c>
      <c r="K48" s="48">
        <f t="shared" si="3"/>
        <v>0</v>
      </c>
      <c r="L48" s="19"/>
      <c r="N48" s="22"/>
      <c r="O48" s="47"/>
      <c r="P48" s="47"/>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row>
    <row r="49" spans="2:55" x14ac:dyDescent="0.25">
      <c r="B49" s="17"/>
      <c r="C49" s="215" t="str">
        <f>IF('For Reference 2026 FMR'!C12="","",'For Reference 2026 FMR'!C12)</f>
        <v>Fayette County</v>
      </c>
      <c r="D49" s="216"/>
      <c r="E49" s="48">
        <f>(E22*('For Reference 2026 FMR'!E12*0.75))*12</f>
        <v>0</v>
      </c>
      <c r="F49" s="48">
        <f>(F22*'For Reference 2026 FMR'!E12)*12</f>
        <v>0</v>
      </c>
      <c r="G49" s="48">
        <f>(G22*'For Reference 2026 FMR'!F12)*12</f>
        <v>0</v>
      </c>
      <c r="H49" s="48">
        <f>(H22*'For Reference 2026 FMR'!G12)*12</f>
        <v>0</v>
      </c>
      <c r="I49" s="48">
        <f>(I22*'For Reference 2026 FMR'!H12)*12</f>
        <v>0</v>
      </c>
      <c r="J49" s="48">
        <f>(J22*'For Reference 2026 FMR'!I12)*12</f>
        <v>0</v>
      </c>
      <c r="K49" s="48">
        <f t="shared" si="3"/>
        <v>0</v>
      </c>
      <c r="L49" s="19"/>
      <c r="N49" s="22"/>
      <c r="O49" s="47"/>
      <c r="P49" s="47"/>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row>
    <row r="50" spans="2:55" x14ac:dyDescent="0.25">
      <c r="B50" s="17"/>
      <c r="C50" s="215" t="str">
        <f>IF('For Reference 2026 FMR'!C13="","",'For Reference 2026 FMR'!C13)</f>
        <v>Forest County</v>
      </c>
      <c r="D50" s="216"/>
      <c r="E50" s="48">
        <f>(E23*('For Reference 2026 FMR'!E13*0.75))*12</f>
        <v>0</v>
      </c>
      <c r="F50" s="48">
        <f>(F23*'For Reference 2026 FMR'!E13)*12</f>
        <v>0</v>
      </c>
      <c r="G50" s="48">
        <f>(G23*'For Reference 2026 FMR'!F13)*12</f>
        <v>0</v>
      </c>
      <c r="H50" s="48">
        <f>(H23*'For Reference 2026 FMR'!G13)*12</f>
        <v>0</v>
      </c>
      <c r="I50" s="48">
        <f>(I23*'For Reference 2026 FMR'!H13)*12</f>
        <v>0</v>
      </c>
      <c r="J50" s="48">
        <f>(J23*'For Reference 2026 FMR'!I13)*12</f>
        <v>0</v>
      </c>
      <c r="K50" s="48">
        <f t="shared" si="3"/>
        <v>0</v>
      </c>
      <c r="L50" s="19"/>
      <c r="N50" s="22"/>
      <c r="O50" s="47"/>
      <c r="P50" s="47"/>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row>
    <row r="51" spans="2:55" x14ac:dyDescent="0.25">
      <c r="B51" s="17"/>
      <c r="C51" s="215" t="str">
        <f>IF('For Reference 2026 FMR'!C14="","",'For Reference 2026 FMR'!C14)</f>
        <v>Greene County</v>
      </c>
      <c r="D51" s="216"/>
      <c r="E51" s="48">
        <f>(E24*('For Reference 2026 FMR'!E14*0.75))*12</f>
        <v>0</v>
      </c>
      <c r="F51" s="48">
        <f>(F24*'For Reference 2026 FMR'!E14)*12</f>
        <v>0</v>
      </c>
      <c r="G51" s="48">
        <f>(G24*'For Reference 2026 FMR'!F14)*12</f>
        <v>0</v>
      </c>
      <c r="H51" s="48">
        <f>(H24*'For Reference 2026 FMR'!G14)*12</f>
        <v>0</v>
      </c>
      <c r="I51" s="48">
        <f>(I24*'For Reference 2026 FMR'!H14)*12</f>
        <v>0</v>
      </c>
      <c r="J51" s="48">
        <f>(J24*'For Reference 2026 FMR'!I14)*12</f>
        <v>0</v>
      </c>
      <c r="K51" s="48">
        <f t="shared" si="3"/>
        <v>0</v>
      </c>
      <c r="L51" s="19"/>
      <c r="N51" s="22"/>
      <c r="O51" s="47"/>
      <c r="P51" s="47"/>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row>
    <row r="52" spans="2:55" x14ac:dyDescent="0.25">
      <c r="B52" s="17"/>
      <c r="C52" s="215" t="str">
        <f>IF('For Reference 2026 FMR'!C15="","",'For Reference 2026 FMR'!C15)</f>
        <v>Indiana County</v>
      </c>
      <c r="D52" s="216"/>
      <c r="E52" s="48">
        <f>(E25*('For Reference 2026 FMR'!E15*0.75))*12</f>
        <v>0</v>
      </c>
      <c r="F52" s="48">
        <f>(F25*'For Reference 2026 FMR'!E15)*12</f>
        <v>0</v>
      </c>
      <c r="G52" s="48">
        <f>(G25*'For Reference 2026 FMR'!F15)*12</f>
        <v>0</v>
      </c>
      <c r="H52" s="48">
        <f>(H25*'For Reference 2026 FMR'!G15)*12</f>
        <v>0</v>
      </c>
      <c r="I52" s="48">
        <f>(I25*'For Reference 2026 FMR'!H15)*12</f>
        <v>0</v>
      </c>
      <c r="J52" s="48">
        <f>(J25*'For Reference 2026 FMR'!I15)*12</f>
        <v>0</v>
      </c>
      <c r="K52" s="48">
        <f t="shared" si="3"/>
        <v>0</v>
      </c>
      <c r="L52" s="19"/>
      <c r="N52" s="22"/>
      <c r="O52" s="47"/>
      <c r="P52" s="47"/>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row>
    <row r="53" spans="2:55" x14ac:dyDescent="0.25">
      <c r="B53" s="17"/>
      <c r="C53" s="215" t="str">
        <f>IF('For Reference 2026 FMR'!C16="","",'For Reference 2026 FMR'!C16)</f>
        <v>Jefferson County</v>
      </c>
      <c r="D53" s="216"/>
      <c r="E53" s="48">
        <f>(E26*('For Reference 2026 FMR'!E16*0.75))*12</f>
        <v>0</v>
      </c>
      <c r="F53" s="48">
        <f>(F26*'For Reference 2026 FMR'!E16)*12</f>
        <v>0</v>
      </c>
      <c r="G53" s="48">
        <f>(G26*'For Reference 2026 FMR'!F16)*12</f>
        <v>0</v>
      </c>
      <c r="H53" s="48">
        <f>(H26*'For Reference 2026 FMR'!G16)*12</f>
        <v>0</v>
      </c>
      <c r="I53" s="48">
        <f>(I26*'For Reference 2026 FMR'!H16)*12</f>
        <v>0</v>
      </c>
      <c r="J53" s="48">
        <f>(J26*'For Reference 2026 FMR'!I16)*12</f>
        <v>0</v>
      </c>
      <c r="K53" s="48">
        <f t="shared" si="3"/>
        <v>0</v>
      </c>
      <c r="L53" s="19"/>
      <c r="N53" s="22"/>
      <c r="O53" s="47"/>
      <c r="P53" s="47"/>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row>
    <row r="54" spans="2:55" x14ac:dyDescent="0.25">
      <c r="B54" s="17"/>
      <c r="C54" s="215" t="str">
        <f>IF('For Reference 2026 FMR'!C17="","",'For Reference 2026 FMR'!C17)</f>
        <v>Lawrence County</v>
      </c>
      <c r="D54" s="216"/>
      <c r="E54" s="48">
        <f>(E27*('For Reference 2026 FMR'!E17*0.75))*12</f>
        <v>0</v>
      </c>
      <c r="F54" s="48">
        <f>(F27*'For Reference 2026 FMR'!E17)*12</f>
        <v>0</v>
      </c>
      <c r="G54" s="48">
        <f>(G27*'For Reference 2026 FMR'!F17)*12</f>
        <v>0</v>
      </c>
      <c r="H54" s="48">
        <f>(H27*'For Reference 2026 FMR'!G17)*12</f>
        <v>0</v>
      </c>
      <c r="I54" s="48">
        <f>(I27*'For Reference 2026 FMR'!H17)*12</f>
        <v>0</v>
      </c>
      <c r="J54" s="48">
        <f>(J27*'For Reference 2026 FMR'!I17)*12</f>
        <v>0</v>
      </c>
      <c r="K54" s="48">
        <f t="shared" si="3"/>
        <v>0</v>
      </c>
      <c r="L54" s="19"/>
      <c r="N54" s="22"/>
      <c r="O54" s="47"/>
      <c r="P54" s="47"/>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row>
    <row r="55" spans="2:55" x14ac:dyDescent="0.25">
      <c r="B55" s="17"/>
      <c r="C55" s="215" t="str">
        <f>IF('For Reference 2026 FMR'!C18="","",'For Reference 2026 FMR'!C18)</f>
        <v>McKean County</v>
      </c>
      <c r="D55" s="216"/>
      <c r="E55" s="48">
        <f>(E28*('For Reference 2026 FMR'!E18*0.75))*12</f>
        <v>0</v>
      </c>
      <c r="F55" s="48">
        <f>(F28*'For Reference 2026 FMR'!E18)*12</f>
        <v>0</v>
      </c>
      <c r="G55" s="48">
        <f>(G28*'For Reference 2026 FMR'!F18)*12</f>
        <v>0</v>
      </c>
      <c r="H55" s="48">
        <f>(H28*'For Reference 2026 FMR'!G18)*12</f>
        <v>0</v>
      </c>
      <c r="I55" s="48">
        <f>(I28*'For Reference 2026 FMR'!H18)*12</f>
        <v>0</v>
      </c>
      <c r="J55" s="48">
        <f>(J28*'For Reference 2026 FMR'!I18)*12</f>
        <v>0</v>
      </c>
      <c r="K55" s="48">
        <f t="shared" si="3"/>
        <v>0</v>
      </c>
      <c r="L55" s="19"/>
      <c r="N55" s="22"/>
      <c r="O55" s="47"/>
      <c r="P55" s="47"/>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row>
    <row r="56" spans="2:55" x14ac:dyDescent="0.25">
      <c r="B56" s="17"/>
      <c r="C56" s="215" t="str">
        <f>IF('For Reference 2026 FMR'!C19="","",'For Reference 2026 FMR'!C19)</f>
        <v>Mercer County</v>
      </c>
      <c r="D56" s="216"/>
      <c r="E56" s="48">
        <f>(E29*('For Reference 2026 FMR'!E19*0.75))*12</f>
        <v>0</v>
      </c>
      <c r="F56" s="48">
        <f>(F29*'For Reference 2026 FMR'!E19)*12</f>
        <v>0</v>
      </c>
      <c r="G56" s="48">
        <f>(G29*'For Reference 2026 FMR'!F19)*12</f>
        <v>0</v>
      </c>
      <c r="H56" s="48">
        <f>(H29*'For Reference 2026 FMR'!G19)*12</f>
        <v>0</v>
      </c>
      <c r="I56" s="48">
        <f>(I29*'For Reference 2026 FMR'!H19)*12</f>
        <v>0</v>
      </c>
      <c r="J56" s="48">
        <f>(J29*'For Reference 2026 FMR'!I19)*12</f>
        <v>0</v>
      </c>
      <c r="K56" s="48">
        <f t="shared" si="3"/>
        <v>0</v>
      </c>
      <c r="L56" s="19"/>
      <c r="N56" s="22"/>
      <c r="O56" s="47"/>
      <c r="P56" s="47"/>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row>
    <row r="57" spans="2:55" x14ac:dyDescent="0.25">
      <c r="B57" s="17"/>
      <c r="C57" s="215" t="str">
        <f>IF('For Reference 2026 FMR'!C20="","",'For Reference 2026 FMR'!C20)</f>
        <v>Potter County</v>
      </c>
      <c r="D57" s="216"/>
      <c r="E57" s="48">
        <f>(E30*('For Reference 2026 FMR'!E20*0.75))*12</f>
        <v>0</v>
      </c>
      <c r="F57" s="48">
        <f>(F30*'For Reference 2026 FMR'!E20)*12</f>
        <v>0</v>
      </c>
      <c r="G57" s="48">
        <f>(G30*'For Reference 2026 FMR'!F20)*12</f>
        <v>0</v>
      </c>
      <c r="H57" s="48">
        <f>(H30*'For Reference 2026 FMR'!G20)*12</f>
        <v>0</v>
      </c>
      <c r="I57" s="48">
        <f>(I30*'For Reference 2026 FMR'!H20)*12</f>
        <v>0</v>
      </c>
      <c r="J57" s="48">
        <f>(J30*'For Reference 2026 FMR'!I20)*12</f>
        <v>0</v>
      </c>
      <c r="K57" s="48">
        <f t="shared" si="3"/>
        <v>0</v>
      </c>
      <c r="L57" s="19"/>
      <c r="N57" s="22"/>
      <c r="O57" s="47"/>
      <c r="P57" s="47"/>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row>
    <row r="58" spans="2:55" x14ac:dyDescent="0.25">
      <c r="B58" s="17"/>
      <c r="C58" s="215" t="str">
        <f>IF('For Reference 2026 FMR'!C21="","",'For Reference 2026 FMR'!C21)</f>
        <v>Venango County</v>
      </c>
      <c r="D58" s="216"/>
      <c r="E58" s="48">
        <f>(E31*('For Reference 2026 FMR'!E21*0.75))*12</f>
        <v>0</v>
      </c>
      <c r="F58" s="48">
        <f>(F31*'For Reference 2026 FMR'!E21)*12</f>
        <v>0</v>
      </c>
      <c r="G58" s="48">
        <f>(G31*'For Reference 2026 FMR'!F21)*12</f>
        <v>0</v>
      </c>
      <c r="H58" s="48">
        <f>(H31*'For Reference 2026 FMR'!G21)*12</f>
        <v>0</v>
      </c>
      <c r="I58" s="48">
        <f>(I31*'For Reference 2026 FMR'!H21)*12</f>
        <v>0</v>
      </c>
      <c r="J58" s="48">
        <f>(J31*'For Reference 2026 FMR'!I21)*12</f>
        <v>0</v>
      </c>
      <c r="K58" s="48">
        <f t="shared" si="3"/>
        <v>0</v>
      </c>
      <c r="L58" s="19"/>
      <c r="N58" s="22"/>
      <c r="O58" s="47"/>
      <c r="P58" s="47"/>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row>
    <row r="59" spans="2:55" x14ac:dyDescent="0.25">
      <c r="B59" s="17"/>
      <c r="C59" s="215" t="str">
        <f>IF('For Reference 2026 FMR'!C22="","",'For Reference 2026 FMR'!C22)</f>
        <v>Warren County</v>
      </c>
      <c r="D59" s="216"/>
      <c r="E59" s="48">
        <f>(E32*('For Reference 2026 FMR'!E22*0.75))*12</f>
        <v>0</v>
      </c>
      <c r="F59" s="48">
        <f>(F32*'For Reference 2026 FMR'!E22)*12</f>
        <v>0</v>
      </c>
      <c r="G59" s="48">
        <f>(G32*'For Reference 2026 FMR'!F22)*12</f>
        <v>0</v>
      </c>
      <c r="H59" s="48">
        <f>(H32*'For Reference 2026 FMR'!G22)*12</f>
        <v>0</v>
      </c>
      <c r="I59" s="48">
        <f>(I32*'For Reference 2026 FMR'!H22)*12</f>
        <v>0</v>
      </c>
      <c r="J59" s="48">
        <f>(J32*'For Reference 2026 FMR'!I22)*12</f>
        <v>0</v>
      </c>
      <c r="K59" s="48">
        <f t="shared" si="3"/>
        <v>0</v>
      </c>
      <c r="L59" s="19"/>
      <c r="N59" s="22"/>
      <c r="O59" s="47"/>
      <c r="P59" s="47"/>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row>
    <row r="60" spans="2:55" x14ac:dyDescent="0.25">
      <c r="B60" s="17"/>
      <c r="C60" s="215" t="str">
        <f>IF('For Reference 2026 FMR'!C23="","",'For Reference 2026 FMR'!C23)</f>
        <v>Washington County</v>
      </c>
      <c r="D60" s="216"/>
      <c r="E60" s="48">
        <f>(E33*('For Reference 2026 FMR'!E23*0.75))*12</f>
        <v>0</v>
      </c>
      <c r="F60" s="48">
        <f>(F33*'For Reference 2026 FMR'!E23)*12</f>
        <v>0</v>
      </c>
      <c r="G60" s="48">
        <f>(G33*'For Reference 2026 FMR'!F23)*12</f>
        <v>0</v>
      </c>
      <c r="H60" s="48">
        <f>(H33*'For Reference 2026 FMR'!G23)*12</f>
        <v>0</v>
      </c>
      <c r="I60" s="48">
        <f>(I33*'For Reference 2026 FMR'!H23)*12</f>
        <v>0</v>
      </c>
      <c r="J60" s="48">
        <f>(J33*'For Reference 2026 FMR'!I23)*12</f>
        <v>0</v>
      </c>
      <c r="K60" s="48">
        <f t="shared" si="3"/>
        <v>0</v>
      </c>
      <c r="L60" s="19"/>
      <c r="N60" s="22"/>
      <c r="O60" s="47"/>
      <c r="P60" s="47"/>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row>
    <row r="61" spans="2:55" x14ac:dyDescent="0.25">
      <c r="B61" s="17"/>
      <c r="C61" s="215" t="str">
        <f>IF('For Reference 2026 FMR'!C24="","",'For Reference 2026 FMR'!C24)</f>
        <v>Westmoreland County</v>
      </c>
      <c r="D61" s="216"/>
      <c r="E61" s="48">
        <f>(E34*('For Reference 2026 FMR'!E24*0.75))*12</f>
        <v>0</v>
      </c>
      <c r="F61" s="48">
        <f>(F34*'For Reference 2026 FMR'!E24)*12</f>
        <v>0</v>
      </c>
      <c r="G61" s="48">
        <f>(G34*'For Reference 2026 FMR'!F24)*12</f>
        <v>0</v>
      </c>
      <c r="H61" s="48">
        <f>(H34*'For Reference 2026 FMR'!G24)*12</f>
        <v>0</v>
      </c>
      <c r="I61" s="48">
        <f>(I34*'For Reference 2026 FMR'!H24)*12</f>
        <v>0</v>
      </c>
      <c r="J61" s="48">
        <f>(J34*'For Reference 2026 FMR'!I24)*12</f>
        <v>0</v>
      </c>
      <c r="K61" s="48">
        <f t="shared" si="3"/>
        <v>0</v>
      </c>
      <c r="L61" s="19"/>
      <c r="N61" s="22"/>
      <c r="O61" s="47"/>
      <c r="P61" s="47"/>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row>
    <row r="62" spans="2:55" ht="5.25" customHeight="1" thickBot="1" x14ac:dyDescent="0.3">
      <c r="B62" s="27"/>
      <c r="C62" s="29"/>
      <c r="D62" s="29"/>
      <c r="E62" s="29"/>
      <c r="F62" s="29"/>
      <c r="G62" s="29"/>
      <c r="H62" s="29"/>
      <c r="I62" s="29"/>
      <c r="J62" s="29"/>
      <c r="K62" s="29"/>
      <c r="L62" s="30"/>
      <c r="N62" s="22"/>
      <c r="O62" s="47"/>
      <c r="P62" s="47"/>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row>
    <row r="63" spans="2:55" ht="6" customHeight="1" x14ac:dyDescent="0.25">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row>
    <row r="64" spans="2:55"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sheetData>
  <sheetProtection algorithmName="SHA-512" hashValue="jSTg8jPBnvRvxQJ5u9qf2KViYvlJDcX9FXem4r0i/rqfcRIl+KAUmkoEKVEy4y18dCLQfik+4Ksbjtz6HvhPsQ==" saltValue="/Gcb5HSRsU2uaJ1u10GbDA==" spinCount="100000" sheet="1" formatRows="0" selectLockedCells="1"/>
  <mergeCells count="51">
    <mergeCell ref="C61:D61"/>
    <mergeCell ref="C41:D41"/>
    <mergeCell ref="C53:D53"/>
    <mergeCell ref="C54:D54"/>
    <mergeCell ref="C55:D55"/>
    <mergeCell ref="C56:D56"/>
    <mergeCell ref="C57:D57"/>
    <mergeCell ref="C51:D51"/>
    <mergeCell ref="C52:D52"/>
    <mergeCell ref="C42:D42"/>
    <mergeCell ref="C44:D44"/>
    <mergeCell ref="C45:D45"/>
    <mergeCell ref="C46:D46"/>
    <mergeCell ref="C16:D16"/>
    <mergeCell ref="C17:D17"/>
    <mergeCell ref="C58:D58"/>
    <mergeCell ref="C59:D59"/>
    <mergeCell ref="C60:D60"/>
    <mergeCell ref="C50:D50"/>
    <mergeCell ref="C21:D21"/>
    <mergeCell ref="C22:D22"/>
    <mergeCell ref="C23:D23"/>
    <mergeCell ref="C24:D24"/>
    <mergeCell ref="C25:D25"/>
    <mergeCell ref="C31:D31"/>
    <mergeCell ref="C32:D32"/>
    <mergeCell ref="C33:D33"/>
    <mergeCell ref="C34:D34"/>
    <mergeCell ref="C26:D26"/>
    <mergeCell ref="C3:L3"/>
    <mergeCell ref="C15:D15"/>
    <mergeCell ref="D5:E5"/>
    <mergeCell ref="F5:G5"/>
    <mergeCell ref="H5:L5"/>
    <mergeCell ref="C13:D13"/>
    <mergeCell ref="C14:D14"/>
    <mergeCell ref="C6:K6"/>
    <mergeCell ref="B8:L8"/>
    <mergeCell ref="C9:K9"/>
    <mergeCell ref="C18:D18"/>
    <mergeCell ref="C19:D19"/>
    <mergeCell ref="C20:D20"/>
    <mergeCell ref="C48:D48"/>
    <mergeCell ref="C49:D49"/>
    <mergeCell ref="C29:D29"/>
    <mergeCell ref="C30:D30"/>
    <mergeCell ref="C27:D27"/>
    <mergeCell ref="C28:D28"/>
    <mergeCell ref="C43:D43"/>
    <mergeCell ref="C47:D47"/>
    <mergeCell ref="C39:D40"/>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9"/>
  <sheetViews>
    <sheetView workbookViewId="0">
      <selection activeCell="A7" sqref="A7:XFD9"/>
    </sheetView>
  </sheetViews>
  <sheetFormatPr defaultColWidth="9.140625" defaultRowHeight="15" x14ac:dyDescent="0.25"/>
  <cols>
    <col min="1" max="2" width="1.85546875" style="15" customWidth="1"/>
    <col min="3" max="3" width="14.140625" style="15" customWidth="1"/>
    <col min="4" max="4" width="21.42578125" style="15" customWidth="1"/>
    <col min="5" max="5" width="15.42578125" style="15" customWidth="1"/>
    <col min="6" max="6" width="18.140625" style="15" customWidth="1"/>
    <col min="7" max="7" width="28.42578125" style="15" customWidth="1"/>
    <col min="8" max="9" width="1.85546875" style="15" customWidth="1"/>
    <col min="10" max="15" width="17.28515625" style="22" customWidth="1"/>
    <col min="16" max="52" width="9.140625" style="22"/>
    <col min="53" max="16384" width="9.140625" style="15"/>
  </cols>
  <sheetData>
    <row r="1" spans="2:80" ht="3.75" customHeight="1" thickBot="1" x14ac:dyDescent="0.3"/>
    <row r="2" spans="2:80" ht="18.75" x14ac:dyDescent="0.3">
      <c r="B2" s="66"/>
      <c r="C2" s="67" t="s">
        <v>97</v>
      </c>
      <c r="D2" s="68"/>
      <c r="E2" s="68"/>
      <c r="F2" s="68"/>
      <c r="G2" s="68"/>
      <c r="H2" s="69"/>
      <c r="AP2" s="15"/>
      <c r="AQ2" s="15"/>
      <c r="AR2" s="15"/>
      <c r="AS2" s="15"/>
      <c r="AT2" s="15"/>
      <c r="AU2" s="15"/>
      <c r="AV2" s="15"/>
      <c r="AW2" s="15"/>
      <c r="AX2" s="15"/>
      <c r="AY2" s="15"/>
      <c r="AZ2" s="15"/>
    </row>
    <row r="3" spans="2:80" ht="103.5" customHeight="1" thickBot="1" x14ac:dyDescent="0.3">
      <c r="B3" s="70"/>
      <c r="C3" s="198" t="s">
        <v>176</v>
      </c>
      <c r="D3" s="198"/>
      <c r="E3" s="198"/>
      <c r="F3" s="198"/>
      <c r="G3" s="198"/>
      <c r="H3" s="79"/>
      <c r="AP3" s="15"/>
      <c r="AQ3" s="15"/>
      <c r="AR3" s="15"/>
      <c r="AS3" s="15"/>
      <c r="AT3" s="15"/>
      <c r="AU3" s="15"/>
      <c r="AV3" s="15"/>
      <c r="AW3" s="15"/>
      <c r="AX3" s="15"/>
      <c r="AY3" s="15"/>
      <c r="AZ3" s="15"/>
    </row>
    <row r="4" spans="2:80" ht="4.5" customHeight="1" x14ac:dyDescent="0.25"/>
    <row r="5" spans="2:80" s="20" customFormat="1" ht="12" x14ac:dyDescent="0.2">
      <c r="B5" s="13"/>
      <c r="C5" s="5" t="s">
        <v>45</v>
      </c>
      <c r="D5" s="230" t="str">
        <f>IF('General Information'!D7="","",'General Information'!D7)</f>
        <v/>
      </c>
      <c r="E5" s="231"/>
      <c r="F5" s="5" t="s">
        <v>95</v>
      </c>
      <c r="G5" s="232" t="str">
        <f>IF('General Information'!D13="","",'General Information'!D13)</f>
        <v/>
      </c>
      <c r="H5" s="233"/>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s="20" customFormat="1" ht="12" x14ac:dyDescent="0.2">
      <c r="C6" s="139"/>
      <c r="D6" s="140"/>
      <c r="E6" s="140"/>
      <c r="F6" s="139"/>
      <c r="G6" s="138"/>
      <c r="H6" s="138"/>
      <c r="I6" s="80"/>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row>
    <row r="7" spans="2:80" s="20" customFormat="1" ht="34.5" customHeight="1" x14ac:dyDescent="0.2">
      <c r="B7" s="223" t="s">
        <v>169</v>
      </c>
      <c r="C7" s="223"/>
      <c r="D7" s="223"/>
      <c r="E7" s="224"/>
      <c r="F7" s="211"/>
      <c r="G7" s="211"/>
      <c r="H7" s="138"/>
      <c r="I7" s="80"/>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row>
    <row r="8" spans="2:80" s="20" customFormat="1" ht="5.25" customHeight="1" x14ac:dyDescent="0.2">
      <c r="B8" s="141"/>
      <c r="C8" s="141"/>
      <c r="D8" s="141"/>
      <c r="E8" s="142"/>
      <c r="F8" s="143"/>
      <c r="G8" s="144"/>
      <c r="H8" s="138"/>
      <c r="I8" s="80"/>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row>
    <row r="9" spans="2:80" s="20" customFormat="1" ht="87" customHeight="1" x14ac:dyDescent="0.2">
      <c r="B9" s="223" t="s">
        <v>170</v>
      </c>
      <c r="C9" s="223"/>
      <c r="D9" s="223"/>
      <c r="E9" s="224"/>
      <c r="F9" s="225"/>
      <c r="G9" s="225"/>
      <c r="H9" s="138"/>
      <c r="I9" s="80"/>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row>
    <row r="10" spans="2:80" ht="28.5" customHeight="1" x14ac:dyDescent="0.25">
      <c r="B10" s="207" t="s">
        <v>85</v>
      </c>
      <c r="C10" s="207"/>
      <c r="D10" s="207"/>
      <c r="E10" s="207"/>
      <c r="F10" s="207"/>
      <c r="G10" s="207"/>
      <c r="H10" s="207"/>
    </row>
    <row r="11" spans="2:80" ht="6" customHeight="1" thickBot="1" x14ac:dyDescent="0.3">
      <c r="C11" s="73"/>
      <c r="D11" s="73"/>
    </row>
    <row r="12" spans="2:80" ht="25.5" customHeight="1" x14ac:dyDescent="0.25">
      <c r="B12" s="219" t="s">
        <v>191</v>
      </c>
      <c r="C12" s="220"/>
      <c r="D12" s="220"/>
      <c r="E12" s="220"/>
      <c r="F12" s="220"/>
      <c r="G12" s="220"/>
      <c r="H12" s="221"/>
    </row>
    <row r="13" spans="2:80" ht="18.75" x14ac:dyDescent="0.25">
      <c r="B13" s="17"/>
      <c r="C13" s="10" t="s">
        <v>69</v>
      </c>
      <c r="D13" s="81"/>
      <c r="E13" s="82"/>
      <c r="F13" s="82"/>
      <c r="G13" s="82"/>
      <c r="H13" s="19"/>
    </row>
    <row r="14" spans="2:80" ht="5.25" customHeight="1" x14ac:dyDescent="0.25">
      <c r="B14" s="17"/>
      <c r="C14" s="83"/>
      <c r="D14" s="83"/>
      <c r="H14" s="19"/>
    </row>
    <row r="15" spans="2:80" ht="30.75" customHeight="1" x14ac:dyDescent="0.25">
      <c r="B15" s="17"/>
      <c r="C15" s="228" t="s">
        <v>0</v>
      </c>
      <c r="D15" s="229"/>
      <c r="E15" s="84" t="s">
        <v>1</v>
      </c>
      <c r="F15" s="234" t="s">
        <v>2</v>
      </c>
      <c r="G15" s="235"/>
      <c r="H15" s="19"/>
    </row>
    <row r="16" spans="2:80" ht="65.25" customHeight="1" x14ac:dyDescent="0.25">
      <c r="B16" s="17"/>
      <c r="C16" s="226" t="s">
        <v>3</v>
      </c>
      <c r="D16" s="227"/>
      <c r="E16" s="85" t="s">
        <v>10</v>
      </c>
      <c r="F16" s="236"/>
      <c r="G16" s="237"/>
      <c r="H16" s="19"/>
    </row>
    <row r="17" spans="2:8" ht="65.25" customHeight="1" x14ac:dyDescent="0.25">
      <c r="B17" s="17"/>
      <c r="C17" s="226" t="s">
        <v>4</v>
      </c>
      <c r="D17" s="227"/>
      <c r="E17" s="85" t="s">
        <v>10</v>
      </c>
      <c r="F17" s="236"/>
      <c r="G17" s="237"/>
      <c r="H17" s="19"/>
    </row>
    <row r="18" spans="2:8" ht="65.25" customHeight="1" x14ac:dyDescent="0.25">
      <c r="B18" s="17"/>
      <c r="C18" s="226" t="s">
        <v>5</v>
      </c>
      <c r="D18" s="227"/>
      <c r="E18" s="85" t="s">
        <v>10</v>
      </c>
      <c r="F18" s="236"/>
      <c r="G18" s="237"/>
      <c r="H18" s="19"/>
    </row>
    <row r="19" spans="2:8" ht="65.25" customHeight="1" x14ac:dyDescent="0.25">
      <c r="B19" s="17"/>
      <c r="C19" s="226" t="s">
        <v>6</v>
      </c>
      <c r="D19" s="227"/>
      <c r="E19" s="85" t="s">
        <v>10</v>
      </c>
      <c r="F19" s="236"/>
      <c r="G19" s="237"/>
      <c r="H19" s="19"/>
    </row>
    <row r="20" spans="2:8" ht="65.25" customHeight="1" x14ac:dyDescent="0.25">
      <c r="B20" s="17"/>
      <c r="C20" s="226" t="s">
        <v>7</v>
      </c>
      <c r="D20" s="227"/>
      <c r="E20" s="85" t="s">
        <v>10</v>
      </c>
      <c r="F20" s="236"/>
      <c r="G20" s="237"/>
      <c r="H20" s="19"/>
    </row>
    <row r="21" spans="2:8" ht="65.25" customHeight="1" x14ac:dyDescent="0.25">
      <c r="B21" s="17"/>
      <c r="C21" s="226" t="s">
        <v>8</v>
      </c>
      <c r="D21" s="227"/>
      <c r="E21" s="85" t="s">
        <v>10</v>
      </c>
      <c r="F21" s="236"/>
      <c r="G21" s="237"/>
      <c r="H21" s="19"/>
    </row>
    <row r="22" spans="2:8" ht="65.25" customHeight="1" x14ac:dyDescent="0.25">
      <c r="B22" s="17"/>
      <c r="C22" s="226" t="s">
        <v>9</v>
      </c>
      <c r="D22" s="227"/>
      <c r="E22" s="85" t="s">
        <v>10</v>
      </c>
      <c r="F22" s="236"/>
      <c r="G22" s="237"/>
      <c r="H22" s="19"/>
    </row>
    <row r="23" spans="2:8" ht="32.25" customHeight="1" x14ac:dyDescent="0.25">
      <c r="B23" s="17"/>
      <c r="C23" s="226" t="s">
        <v>120</v>
      </c>
      <c r="D23" s="227"/>
      <c r="E23" s="86">
        <f>SUM(E16:E22)</f>
        <v>0</v>
      </c>
      <c r="F23" s="238"/>
      <c r="G23" s="239"/>
      <c r="H23" s="19"/>
    </row>
    <row r="24" spans="2:8" ht="5.25" customHeight="1" thickBot="1" x14ac:dyDescent="0.3">
      <c r="B24" s="27"/>
      <c r="C24" s="29"/>
      <c r="D24" s="29"/>
      <c r="E24" s="29"/>
      <c r="F24" s="29"/>
      <c r="G24" s="29"/>
      <c r="H24" s="30"/>
    </row>
    <row r="25" spans="2:8" ht="5.25" customHeight="1" x14ac:dyDescent="0.25"/>
    <row r="26" spans="2:8" s="22" customFormat="1" x14ac:dyDescent="0.25"/>
    <row r="27" spans="2:8" s="22" customFormat="1" x14ac:dyDescent="0.25"/>
    <row r="28" spans="2:8" s="22" customFormat="1" x14ac:dyDescent="0.25"/>
    <row r="29" spans="2:8" s="22" customFormat="1" x14ac:dyDescent="0.25"/>
    <row r="30" spans="2:8" s="22" customFormat="1" x14ac:dyDescent="0.25"/>
    <row r="31" spans="2:8" s="22" customFormat="1" x14ac:dyDescent="0.25"/>
    <row r="32" spans="2:8"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sheetData>
  <sheetProtection formatRows="0" selectLockedCells="1"/>
  <mergeCells count="27">
    <mergeCell ref="C3:G3"/>
    <mergeCell ref="C22:D22"/>
    <mergeCell ref="C23:D23"/>
    <mergeCell ref="D5:E5"/>
    <mergeCell ref="G5:H5"/>
    <mergeCell ref="F15:G15"/>
    <mergeCell ref="F16:G16"/>
    <mergeCell ref="F17:G17"/>
    <mergeCell ref="F18:G18"/>
    <mergeCell ref="F19:G19"/>
    <mergeCell ref="F20:G20"/>
    <mergeCell ref="F21:G21"/>
    <mergeCell ref="F22:G22"/>
    <mergeCell ref="F23:G23"/>
    <mergeCell ref="C17:D17"/>
    <mergeCell ref="C18:D18"/>
    <mergeCell ref="C20:D20"/>
    <mergeCell ref="C21:D21"/>
    <mergeCell ref="B10:H10"/>
    <mergeCell ref="B12:H12"/>
    <mergeCell ref="C15:D15"/>
    <mergeCell ref="C16:D16"/>
    <mergeCell ref="F7:G7"/>
    <mergeCell ref="B7:E7"/>
    <mergeCell ref="B9:E9"/>
    <mergeCell ref="F9:G9"/>
    <mergeCell ref="C19:D19"/>
  </mergeCells>
  <dataValidations count="1">
    <dataValidation type="list" allowBlank="1" showInputMessage="1" showErrorMessage="1" sqref="F7:G8" xr:uid="{B4DE12DC-1824-4B78-A4A0-AD77D536CFCD}">
      <formula1>"Yes, No"</formula1>
    </dataValidation>
  </dataValidation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topLeftCell="A27" workbookViewId="0">
      <selection activeCell="E11" sqref="E11"/>
    </sheetView>
  </sheetViews>
  <sheetFormatPr defaultColWidth="9.140625" defaultRowHeight="15" x14ac:dyDescent="0.25"/>
  <cols>
    <col min="1" max="2" width="2" style="15" customWidth="1"/>
    <col min="3" max="3" width="14.42578125" style="15" customWidth="1"/>
    <col min="4" max="4" width="16.28515625" style="15" customWidth="1"/>
    <col min="5" max="5" width="17.140625" style="15" customWidth="1"/>
    <col min="6" max="6" width="19.42578125" style="15" customWidth="1"/>
    <col min="7" max="7" width="32" style="15" customWidth="1"/>
    <col min="8" max="9" width="1.7109375" style="15" customWidth="1"/>
    <col min="10" max="41" width="9.140625" style="22"/>
    <col min="42" max="16384" width="9.140625" style="15"/>
  </cols>
  <sheetData>
    <row r="1" spans="2:80" ht="3.75" customHeight="1" thickBot="1" x14ac:dyDescent="0.3"/>
    <row r="2" spans="2:80" ht="18.75" x14ac:dyDescent="0.3">
      <c r="B2" s="66"/>
      <c r="C2" s="67" t="s">
        <v>96</v>
      </c>
      <c r="D2" s="68"/>
      <c r="E2" s="68"/>
      <c r="F2" s="68"/>
      <c r="G2" s="68"/>
      <c r="H2" s="69"/>
    </row>
    <row r="3" spans="2:80" ht="108" customHeight="1" thickBot="1" x14ac:dyDescent="0.3">
      <c r="B3" s="70"/>
      <c r="C3" s="198" t="s">
        <v>175</v>
      </c>
      <c r="D3" s="198"/>
      <c r="E3" s="198"/>
      <c r="F3" s="198"/>
      <c r="G3" s="198"/>
      <c r="H3" s="79"/>
    </row>
    <row r="4" spans="2:80" ht="9" customHeight="1" x14ac:dyDescent="0.25">
      <c r="C4" s="72"/>
      <c r="D4" s="72"/>
      <c r="E4" s="72"/>
      <c r="F4" s="72"/>
      <c r="G4" s="72"/>
    </row>
    <row r="5" spans="2:80" s="20" customFormat="1" ht="13.5" customHeight="1" x14ac:dyDescent="0.2">
      <c r="B5" s="4"/>
      <c r="C5" s="5" t="s">
        <v>45</v>
      </c>
      <c r="D5" s="230" t="str">
        <f>IF('General Information'!D7="","",'General Information'!D7)</f>
        <v/>
      </c>
      <c r="E5" s="231"/>
      <c r="F5" s="5" t="s">
        <v>95</v>
      </c>
      <c r="G5" s="232" t="str">
        <f>IF('General Information'!D13="","",'General Information'!D13)</f>
        <v/>
      </c>
      <c r="H5" s="233"/>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30.75" customHeight="1" thickBot="1" x14ac:dyDescent="0.3">
      <c r="B6" s="240" t="s">
        <v>70</v>
      </c>
      <c r="C6" s="240"/>
      <c r="D6" s="240"/>
      <c r="E6" s="240"/>
      <c r="F6" s="240"/>
      <c r="G6" s="240"/>
      <c r="H6" s="240"/>
    </row>
    <row r="7" spans="2:80" ht="20.25" customHeight="1" x14ac:dyDescent="0.35">
      <c r="B7" s="241" t="s">
        <v>192</v>
      </c>
      <c r="C7" s="242"/>
      <c r="D7" s="242"/>
      <c r="E7" s="242"/>
      <c r="F7" s="242"/>
      <c r="G7" s="242"/>
      <c r="H7" s="243"/>
    </row>
    <row r="8" spans="2:80" s="88" customFormat="1" ht="18.75" x14ac:dyDescent="0.3">
      <c r="B8" s="87"/>
      <c r="C8" s="247" t="s">
        <v>71</v>
      </c>
      <c r="D8" s="247"/>
      <c r="E8" s="247"/>
      <c r="F8" s="247"/>
      <c r="G8" s="247"/>
      <c r="H8" s="248"/>
      <c r="J8" s="89"/>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spans="2:80" ht="7.5" customHeight="1" x14ac:dyDescent="0.25">
      <c r="B9" s="17"/>
      <c r="C9" s="91"/>
      <c r="D9" s="91"/>
      <c r="H9" s="19"/>
    </row>
    <row r="10" spans="2:80" ht="34.5" x14ac:dyDescent="0.25">
      <c r="B10" s="17"/>
      <c r="C10" s="257" t="s">
        <v>0</v>
      </c>
      <c r="D10" s="258"/>
      <c r="E10" s="92" t="s">
        <v>1</v>
      </c>
      <c r="F10" s="249" t="s">
        <v>2</v>
      </c>
      <c r="G10" s="250"/>
      <c r="H10" s="19"/>
    </row>
    <row r="11" spans="2:80" ht="51.95" customHeight="1" x14ac:dyDescent="0.25">
      <c r="B11" s="17"/>
      <c r="C11" s="255" t="s">
        <v>16</v>
      </c>
      <c r="D11" s="256"/>
      <c r="E11" s="85" t="s">
        <v>10</v>
      </c>
      <c r="F11" s="251"/>
      <c r="G11" s="252"/>
      <c r="H11" s="19"/>
    </row>
    <row r="12" spans="2:80" ht="51.95" customHeight="1" x14ac:dyDescent="0.25">
      <c r="B12" s="17"/>
      <c r="C12" s="255" t="s">
        <v>17</v>
      </c>
      <c r="D12" s="256"/>
      <c r="E12" s="85" t="s">
        <v>10</v>
      </c>
      <c r="F12" s="251"/>
      <c r="G12" s="252"/>
      <c r="H12" s="19"/>
    </row>
    <row r="13" spans="2:80" ht="51.95" customHeight="1" x14ac:dyDescent="0.25">
      <c r="B13" s="17"/>
      <c r="C13" s="255" t="s">
        <v>18</v>
      </c>
      <c r="D13" s="256"/>
      <c r="E13" s="85" t="s">
        <v>10</v>
      </c>
      <c r="F13" s="251"/>
      <c r="G13" s="252"/>
      <c r="H13" s="19"/>
    </row>
    <row r="14" spans="2:80" ht="51.95" customHeight="1" x14ac:dyDescent="0.25">
      <c r="B14" s="17"/>
      <c r="C14" s="255" t="s">
        <v>19</v>
      </c>
      <c r="D14" s="256"/>
      <c r="E14" s="85" t="s">
        <v>10</v>
      </c>
      <c r="F14" s="251"/>
      <c r="G14" s="252"/>
      <c r="H14" s="19"/>
    </row>
    <row r="15" spans="2:80" ht="51.95" customHeight="1" x14ac:dyDescent="0.25">
      <c r="B15" s="17"/>
      <c r="C15" s="255" t="s">
        <v>20</v>
      </c>
      <c r="D15" s="256"/>
      <c r="E15" s="85" t="s">
        <v>10</v>
      </c>
      <c r="F15" s="251"/>
      <c r="G15" s="252"/>
      <c r="H15" s="19"/>
    </row>
    <row r="16" spans="2:80" ht="51.95" customHeight="1" x14ac:dyDescent="0.25">
      <c r="B16" s="17"/>
      <c r="C16" s="255" t="s">
        <v>21</v>
      </c>
      <c r="D16" s="256"/>
      <c r="E16" s="85" t="s">
        <v>10</v>
      </c>
      <c r="F16" s="251"/>
      <c r="G16" s="252"/>
      <c r="H16" s="19"/>
    </row>
    <row r="17" spans="2:8" ht="217.5" customHeight="1" x14ac:dyDescent="0.25">
      <c r="B17" s="17"/>
      <c r="C17" s="255" t="s">
        <v>179</v>
      </c>
      <c r="D17" s="256"/>
      <c r="E17" s="85" t="s">
        <v>10</v>
      </c>
      <c r="F17" s="251"/>
      <c r="G17" s="252"/>
      <c r="H17" s="19"/>
    </row>
    <row r="18" spans="2:8" ht="51.95" customHeight="1" x14ac:dyDescent="0.25">
      <c r="B18" s="17"/>
      <c r="C18" s="255" t="s">
        <v>22</v>
      </c>
      <c r="D18" s="256"/>
      <c r="E18" s="85" t="s">
        <v>10</v>
      </c>
      <c r="F18" s="251"/>
      <c r="G18" s="252"/>
      <c r="H18" s="19"/>
    </row>
    <row r="19" spans="2:8" ht="51.95" customHeight="1" x14ac:dyDescent="0.25">
      <c r="B19" s="17"/>
      <c r="C19" s="255" t="s">
        <v>23</v>
      </c>
      <c r="D19" s="256"/>
      <c r="E19" s="85" t="s">
        <v>10</v>
      </c>
      <c r="F19" s="251"/>
      <c r="G19" s="252"/>
      <c r="H19" s="19"/>
    </row>
    <row r="20" spans="2:8" ht="51.95" customHeight="1" x14ac:dyDescent="0.25">
      <c r="B20" s="17"/>
      <c r="C20" s="255" t="s">
        <v>24</v>
      </c>
      <c r="D20" s="256"/>
      <c r="E20" s="85" t="s">
        <v>10</v>
      </c>
      <c r="F20" s="251"/>
      <c r="G20" s="252"/>
      <c r="H20" s="19"/>
    </row>
    <row r="21" spans="2:8" ht="51.95" customHeight="1" x14ac:dyDescent="0.25">
      <c r="B21" s="17"/>
      <c r="C21" s="255" t="s">
        <v>25</v>
      </c>
      <c r="D21" s="256"/>
      <c r="E21" s="85" t="s">
        <v>10</v>
      </c>
      <c r="F21" s="251"/>
      <c r="G21" s="252"/>
      <c r="H21" s="19"/>
    </row>
    <row r="22" spans="2:8" ht="51.95" customHeight="1" x14ac:dyDescent="0.25">
      <c r="B22" s="17"/>
      <c r="C22" s="255" t="s">
        <v>26</v>
      </c>
      <c r="D22" s="256"/>
      <c r="E22" s="85" t="s">
        <v>10</v>
      </c>
      <c r="F22" s="251"/>
      <c r="G22" s="252"/>
      <c r="H22" s="19"/>
    </row>
    <row r="23" spans="2:8" ht="51.95" customHeight="1" x14ac:dyDescent="0.25">
      <c r="B23" s="17"/>
      <c r="C23" s="255" t="s">
        <v>27</v>
      </c>
      <c r="D23" s="256"/>
      <c r="E23" s="85" t="s">
        <v>10</v>
      </c>
      <c r="F23" s="251"/>
      <c r="G23" s="252"/>
      <c r="H23" s="19"/>
    </row>
    <row r="24" spans="2:8" ht="51.95" customHeight="1" x14ac:dyDescent="0.25">
      <c r="B24" s="17"/>
      <c r="C24" s="255" t="s">
        <v>28</v>
      </c>
      <c r="D24" s="256"/>
      <c r="E24" s="85" t="s">
        <v>10</v>
      </c>
      <c r="F24" s="251"/>
      <c r="G24" s="252"/>
      <c r="H24" s="19"/>
    </row>
    <row r="25" spans="2:8" ht="51.95" customHeight="1" x14ac:dyDescent="0.25">
      <c r="B25" s="17"/>
      <c r="C25" s="255" t="s">
        <v>29</v>
      </c>
      <c r="D25" s="256"/>
      <c r="E25" s="85" t="s">
        <v>10</v>
      </c>
      <c r="F25" s="251"/>
      <c r="G25" s="252"/>
      <c r="H25" s="19"/>
    </row>
    <row r="26" spans="2:8" ht="51.95" customHeight="1" x14ac:dyDescent="0.25">
      <c r="B26" s="17"/>
      <c r="C26" s="255" t="s">
        <v>30</v>
      </c>
      <c r="D26" s="256"/>
      <c r="E26" s="85" t="s">
        <v>10</v>
      </c>
      <c r="F26" s="251"/>
      <c r="G26" s="252"/>
      <c r="H26" s="19"/>
    </row>
    <row r="27" spans="2:8" ht="111.75" customHeight="1" x14ac:dyDescent="0.25">
      <c r="B27" s="17"/>
      <c r="C27" s="255" t="s">
        <v>122</v>
      </c>
      <c r="D27" s="256"/>
      <c r="E27" s="85" t="s">
        <v>10</v>
      </c>
      <c r="F27" s="251"/>
      <c r="G27" s="252"/>
      <c r="H27" s="19"/>
    </row>
    <row r="28" spans="2:8" ht="45.75" customHeight="1" x14ac:dyDescent="0.25">
      <c r="B28" s="17"/>
      <c r="C28" s="261" t="s">
        <v>121</v>
      </c>
      <c r="D28" s="262"/>
      <c r="E28" s="93">
        <f>SUM(E11:E27)</f>
        <v>0</v>
      </c>
      <c r="F28" s="259"/>
      <c r="G28" s="260"/>
      <c r="H28" s="19"/>
    </row>
    <row r="29" spans="2:8" x14ac:dyDescent="0.25">
      <c r="B29" s="17"/>
      <c r="H29" s="19"/>
    </row>
    <row r="30" spans="2:8" ht="268.5" customHeight="1" x14ac:dyDescent="0.25">
      <c r="B30" s="17"/>
      <c r="C30" s="253" t="s">
        <v>193</v>
      </c>
      <c r="D30" s="254"/>
      <c r="E30" s="244"/>
      <c r="F30" s="245"/>
      <c r="G30" s="246"/>
      <c r="H30" s="19"/>
    </row>
    <row r="31" spans="2:8" ht="7.5" customHeight="1" thickBot="1" x14ac:dyDescent="0.3">
      <c r="B31" s="27"/>
      <c r="C31" s="29"/>
      <c r="D31" s="29"/>
      <c r="E31" s="29"/>
      <c r="F31" s="29"/>
      <c r="G31" s="29"/>
      <c r="H31" s="30"/>
    </row>
    <row r="32" spans="2:8" ht="8.25" customHeigh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sheetData>
  <sheetProtection algorithmName="SHA-512" hashValue="n1ILjrJNUjOOzF4Wg1PF9JQgnD12TLexr15XjBs6WaNffMvyf+SpdkXqgGtPiKOoP13lHWGL8J17asxHfPbP+Q==" saltValue="R8d7N39hLGI4GKGkTowZOg==" spinCount="100000" sheet="1"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5F6EE-D9DA-41D8-BF87-E135A37D72FF}">
  <sheetPr codeName="Sheet11">
    <pageSetUpPr fitToPage="1"/>
  </sheetPr>
  <dimension ref="A1:CB203"/>
  <sheetViews>
    <sheetView topLeftCell="A3" workbookViewId="0">
      <selection activeCell="E11" sqref="E11"/>
    </sheetView>
  </sheetViews>
  <sheetFormatPr defaultColWidth="9.140625" defaultRowHeight="15" x14ac:dyDescent="0.25"/>
  <cols>
    <col min="1" max="2" width="2" style="15" customWidth="1"/>
    <col min="3" max="3" width="14.42578125" style="15" customWidth="1"/>
    <col min="4" max="4" width="16" style="15" customWidth="1"/>
    <col min="5" max="5" width="16.42578125" style="15" customWidth="1"/>
    <col min="6" max="6" width="19.140625" style="15" customWidth="1"/>
    <col min="7" max="7" width="32" style="15" customWidth="1"/>
    <col min="8" max="9" width="1.7109375" style="15" customWidth="1"/>
    <col min="10" max="41" width="9.140625" style="22"/>
    <col min="42" max="16384" width="9.140625" style="15"/>
  </cols>
  <sheetData>
    <row r="1" spans="1:80" ht="3.75" customHeight="1" thickBot="1" x14ac:dyDescent="0.3"/>
    <row r="2" spans="1:80" ht="18.75" x14ac:dyDescent="0.3">
      <c r="B2" s="66"/>
      <c r="C2" s="67" t="s">
        <v>99</v>
      </c>
      <c r="D2" s="68"/>
      <c r="E2" s="68"/>
      <c r="F2" s="68"/>
      <c r="G2" s="68"/>
      <c r="H2" s="69"/>
    </row>
    <row r="3" spans="1:80" ht="145.5" customHeight="1" thickBot="1" x14ac:dyDescent="0.3">
      <c r="B3" s="70"/>
      <c r="C3" s="198" t="s">
        <v>171</v>
      </c>
      <c r="D3" s="198"/>
      <c r="E3" s="198"/>
      <c r="F3" s="198"/>
      <c r="G3" s="198"/>
      <c r="H3" s="79"/>
    </row>
    <row r="4" spans="1:80" ht="9" customHeight="1" x14ac:dyDescent="0.25">
      <c r="C4" s="72"/>
      <c r="D4" s="72"/>
      <c r="E4" s="72"/>
      <c r="F4" s="72"/>
      <c r="G4" s="72"/>
    </row>
    <row r="5" spans="1:80" s="20" customFormat="1" ht="13.5" customHeight="1" x14ac:dyDescent="0.2">
      <c r="A5" s="3"/>
      <c r="B5" s="4"/>
      <c r="C5" s="5" t="s">
        <v>45</v>
      </c>
      <c r="D5" s="230" t="str">
        <f>IF('General Information'!D7="","",'General Information'!D7)</f>
        <v/>
      </c>
      <c r="E5" s="231"/>
      <c r="F5" s="5" t="s">
        <v>95</v>
      </c>
      <c r="G5" s="232" t="str">
        <f>IF('General Information'!D13="","",'General Information'!D13)</f>
        <v/>
      </c>
      <c r="H5" s="233"/>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1:80" ht="28.5" customHeight="1" thickBot="1" x14ac:dyDescent="0.3">
      <c r="B6" s="273" t="s">
        <v>195</v>
      </c>
      <c r="C6" s="273"/>
      <c r="D6" s="273"/>
      <c r="E6" s="273"/>
      <c r="F6" s="273"/>
      <c r="G6" s="273"/>
      <c r="H6" s="273"/>
    </row>
    <row r="7" spans="1:80" ht="20.25" customHeight="1" x14ac:dyDescent="0.35">
      <c r="B7" s="241" t="s">
        <v>76</v>
      </c>
      <c r="C7" s="242"/>
      <c r="D7" s="242"/>
      <c r="E7" s="242"/>
      <c r="F7" s="242"/>
      <c r="G7" s="242"/>
      <c r="H7" s="243"/>
    </row>
    <row r="8" spans="1:80" s="88" customFormat="1" ht="111.95" customHeight="1" x14ac:dyDescent="0.3">
      <c r="B8" s="87"/>
      <c r="C8" s="247" t="s">
        <v>194</v>
      </c>
      <c r="D8" s="247"/>
      <c r="E8" s="247"/>
      <c r="F8" s="247"/>
      <c r="G8" s="247"/>
      <c r="H8" s="248"/>
      <c r="J8" s="89"/>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spans="1:80" ht="7.5" customHeight="1" x14ac:dyDescent="0.25">
      <c r="B9" s="17"/>
      <c r="C9" s="91"/>
      <c r="D9" s="91"/>
      <c r="H9" s="19"/>
    </row>
    <row r="10" spans="1:80" ht="34.5" x14ac:dyDescent="0.25">
      <c r="B10" s="17"/>
      <c r="C10" s="257" t="s">
        <v>0</v>
      </c>
      <c r="D10" s="258"/>
      <c r="E10" s="92" t="s">
        <v>1</v>
      </c>
      <c r="F10" s="263" t="s">
        <v>2</v>
      </c>
      <c r="G10" s="264"/>
      <c r="H10" s="19"/>
    </row>
    <row r="11" spans="1:80" ht="45.75" customHeight="1" x14ac:dyDescent="0.25">
      <c r="B11" s="17"/>
      <c r="C11" s="255" t="s">
        <v>9</v>
      </c>
      <c r="D11" s="256"/>
      <c r="E11" s="85" t="s">
        <v>10</v>
      </c>
      <c r="F11" s="251"/>
      <c r="G11" s="252"/>
      <c r="H11" s="19"/>
    </row>
    <row r="12" spans="1:80" ht="45.75" customHeight="1" x14ac:dyDescent="0.25">
      <c r="B12" s="17"/>
      <c r="C12" s="255" t="s">
        <v>77</v>
      </c>
      <c r="D12" s="256"/>
      <c r="E12" s="85" t="s">
        <v>10</v>
      </c>
      <c r="F12" s="251"/>
      <c r="G12" s="252"/>
      <c r="H12" s="19"/>
    </row>
    <row r="13" spans="1:80" ht="45.75" customHeight="1" x14ac:dyDescent="0.25">
      <c r="B13" s="17"/>
      <c r="C13" s="255" t="s">
        <v>78</v>
      </c>
      <c r="D13" s="256"/>
      <c r="E13" s="85" t="s">
        <v>10</v>
      </c>
      <c r="F13" s="251"/>
      <c r="G13" s="252"/>
      <c r="H13" s="19"/>
    </row>
    <row r="14" spans="1:80" ht="45.75" customHeight="1" x14ac:dyDescent="0.25">
      <c r="B14" s="17"/>
      <c r="C14" s="255" t="s">
        <v>79</v>
      </c>
      <c r="D14" s="256"/>
      <c r="E14" s="85" t="s">
        <v>10</v>
      </c>
      <c r="F14" s="251"/>
      <c r="G14" s="252"/>
      <c r="H14" s="19"/>
    </row>
    <row r="15" spans="1:80" ht="45.75" customHeight="1" x14ac:dyDescent="0.25">
      <c r="B15" s="17"/>
      <c r="C15" s="255" t="s">
        <v>80</v>
      </c>
      <c r="D15" s="256"/>
      <c r="E15" s="85" t="s">
        <v>10</v>
      </c>
      <c r="F15" s="251"/>
      <c r="G15" s="252"/>
      <c r="H15" s="19"/>
    </row>
    <row r="16" spans="1:80" ht="32.25" customHeight="1" x14ac:dyDescent="0.25">
      <c r="B16" s="17"/>
      <c r="C16" s="261" t="s">
        <v>123</v>
      </c>
      <c r="D16" s="262"/>
      <c r="E16" s="93">
        <f>SUM(E11:E15)</f>
        <v>0</v>
      </c>
      <c r="F16" s="268"/>
      <c r="G16" s="269"/>
      <c r="H16" s="19"/>
    </row>
    <row r="17" spans="2:8" x14ac:dyDescent="0.25">
      <c r="B17" s="17"/>
      <c r="H17" s="19"/>
    </row>
    <row r="18" spans="2:8" ht="33.75" customHeight="1" x14ac:dyDescent="0.25">
      <c r="B18" s="17"/>
      <c r="C18" s="270" t="s">
        <v>124</v>
      </c>
      <c r="D18" s="271"/>
      <c r="E18" s="271"/>
      <c r="F18" s="271"/>
      <c r="G18" s="272"/>
      <c r="H18" s="19"/>
    </row>
    <row r="19" spans="2:8" ht="117.75" customHeight="1" x14ac:dyDescent="0.25">
      <c r="B19" s="17"/>
      <c r="C19" s="265"/>
      <c r="D19" s="266"/>
      <c r="E19" s="266"/>
      <c r="F19" s="266"/>
      <c r="G19" s="267"/>
      <c r="H19" s="19"/>
    </row>
    <row r="20" spans="2:8" ht="7.5" customHeight="1" thickBot="1" x14ac:dyDescent="0.3">
      <c r="B20" s="27"/>
      <c r="C20" s="29"/>
      <c r="D20" s="29"/>
      <c r="E20" s="29"/>
      <c r="F20" s="29"/>
      <c r="G20" s="29"/>
      <c r="H20" s="30"/>
    </row>
    <row r="21" spans="2:8" ht="8.25" customHeight="1" x14ac:dyDescent="0.25"/>
    <row r="22" spans="2:8" s="22" customFormat="1" x14ac:dyDescent="0.25"/>
    <row r="23" spans="2:8" s="22" customFormat="1" x14ac:dyDescent="0.25"/>
    <row r="24" spans="2:8" s="22" customFormat="1" x14ac:dyDescent="0.25"/>
    <row r="25" spans="2:8" s="22" customFormat="1" x14ac:dyDescent="0.25"/>
    <row r="26" spans="2:8" s="22" customFormat="1" x14ac:dyDescent="0.25"/>
    <row r="27" spans="2:8" s="22" customFormat="1" x14ac:dyDescent="0.25"/>
    <row r="28" spans="2:8" s="22" customFormat="1" x14ac:dyDescent="0.25"/>
    <row r="29" spans="2:8" s="22" customFormat="1" x14ac:dyDescent="0.25"/>
    <row r="30" spans="2:8" s="22" customFormat="1" x14ac:dyDescent="0.25"/>
    <row r="31" spans="2:8" s="22" customFormat="1" x14ac:dyDescent="0.25"/>
    <row r="32" spans="2:8"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sheetData>
  <sheetProtection algorithmName="SHA-512" hashValue="80ZiN3hf2NpGXDqFgpdA5kiwkiEASqygCWWTNVT/+K9eQ9EmkcFGcuttyj4DM3ZAxOOFc9GJQIxu/HS8mnwexw==" saltValue="lp+WbPQIgVi2etkMoXJC3g==" spinCount="100000" sheet="1" formatRows="0" selectLockedCells="1"/>
  <mergeCells count="22">
    <mergeCell ref="C19:G19"/>
    <mergeCell ref="C3:G3"/>
    <mergeCell ref="D5:E5"/>
    <mergeCell ref="G5:H5"/>
    <mergeCell ref="F13:G13"/>
    <mergeCell ref="F14:G14"/>
    <mergeCell ref="F15:G15"/>
    <mergeCell ref="F16:G16"/>
    <mergeCell ref="C18:G18"/>
    <mergeCell ref="B6:H6"/>
    <mergeCell ref="B7:H7"/>
    <mergeCell ref="C8:H8"/>
    <mergeCell ref="C10:D10"/>
    <mergeCell ref="C11:D11"/>
    <mergeCell ref="C12:D12"/>
    <mergeCell ref="C13:D13"/>
    <mergeCell ref="C14:D14"/>
    <mergeCell ref="C15:D15"/>
    <mergeCell ref="C16:D16"/>
    <mergeCell ref="F10:G10"/>
    <mergeCell ref="F11:G11"/>
    <mergeCell ref="F12:G12"/>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codeName="Sheet10">
    <pageSetUpPr fitToPage="1"/>
  </sheetPr>
  <dimension ref="B1:CB266"/>
  <sheetViews>
    <sheetView workbookViewId="0">
      <selection activeCell="E22" sqref="E22"/>
    </sheetView>
  </sheetViews>
  <sheetFormatPr defaultColWidth="9.140625" defaultRowHeight="15" x14ac:dyDescent="0.25"/>
  <cols>
    <col min="1" max="2" width="1.42578125" style="15" customWidth="1"/>
    <col min="3" max="3" width="13.85546875" style="15" customWidth="1"/>
    <col min="4" max="4" width="33.42578125" style="15" customWidth="1"/>
    <col min="5" max="5" width="20.42578125" style="15" customWidth="1"/>
    <col min="6" max="6" width="26.85546875" style="15" customWidth="1"/>
    <col min="7" max="7" width="7.42578125" style="15" customWidth="1"/>
    <col min="8" max="8" width="1.42578125" style="15" customWidth="1"/>
    <col min="9" max="9" width="1.28515625" style="15" customWidth="1"/>
    <col min="10" max="45" width="9.140625" style="22"/>
    <col min="46" max="16384" width="9.140625" style="15"/>
  </cols>
  <sheetData>
    <row r="1" spans="2:80" ht="3.75" customHeight="1" thickBot="1" x14ac:dyDescent="0.3">
      <c r="AP1" s="15"/>
      <c r="AQ1" s="15"/>
      <c r="AR1" s="15"/>
      <c r="AS1" s="15"/>
    </row>
    <row r="2" spans="2:80" ht="18.75" customHeight="1" x14ac:dyDescent="0.3">
      <c r="B2" s="66"/>
      <c r="C2" s="67" t="s">
        <v>101</v>
      </c>
      <c r="D2" s="68"/>
      <c r="E2" s="68"/>
      <c r="F2" s="68"/>
      <c r="G2" s="68"/>
      <c r="H2" s="69"/>
      <c r="AP2" s="15"/>
      <c r="AQ2" s="15"/>
      <c r="AR2" s="15"/>
      <c r="AS2" s="15"/>
    </row>
    <row r="3" spans="2:80" ht="19.5" customHeight="1" thickBot="1" x14ac:dyDescent="0.3">
      <c r="B3" s="70"/>
      <c r="C3" s="198" t="s">
        <v>172</v>
      </c>
      <c r="D3" s="198"/>
      <c r="E3" s="198"/>
      <c r="F3" s="198"/>
      <c r="G3" s="198"/>
      <c r="H3" s="71"/>
      <c r="AP3" s="15"/>
      <c r="AQ3" s="15"/>
      <c r="AR3" s="15"/>
      <c r="AS3" s="15"/>
    </row>
    <row r="4" spans="2:80" ht="9" customHeight="1" x14ac:dyDescent="0.25">
      <c r="C4" s="72"/>
      <c r="D4" s="72"/>
      <c r="E4" s="72"/>
      <c r="F4" s="72"/>
      <c r="G4" s="72"/>
      <c r="H4" s="72"/>
      <c r="AP4" s="15"/>
      <c r="AQ4" s="15"/>
      <c r="AR4" s="15"/>
      <c r="AS4" s="15"/>
    </row>
    <row r="5" spans="2:80" s="20" customFormat="1" ht="13.5" customHeight="1" x14ac:dyDescent="0.2">
      <c r="B5" s="4"/>
      <c r="C5" s="5" t="s">
        <v>45</v>
      </c>
      <c r="D5" s="6" t="str">
        <f>IF('General Information'!D7="","",'General Information'!D7)</f>
        <v/>
      </c>
      <c r="E5" s="7" t="s">
        <v>95</v>
      </c>
      <c r="F5" s="232" t="str">
        <f>IF('General Information'!D13="","",'General Information'!D13)</f>
        <v/>
      </c>
      <c r="G5" s="232"/>
      <c r="H5" s="233"/>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25.5" customHeight="1" x14ac:dyDescent="0.25">
      <c r="B6" s="279" t="s">
        <v>102</v>
      </c>
      <c r="C6" s="279"/>
      <c r="D6" s="279"/>
      <c r="E6" s="279"/>
      <c r="F6" s="279"/>
      <c r="G6" s="279"/>
      <c r="H6" s="279"/>
    </row>
    <row r="7" spans="2:80" ht="7.5" customHeight="1" thickBot="1" x14ac:dyDescent="0.3">
      <c r="C7" s="12"/>
      <c r="D7" s="12"/>
      <c r="E7" s="12"/>
      <c r="F7" s="12"/>
      <c r="G7" s="12"/>
    </row>
    <row r="8" spans="2:80" ht="21" customHeight="1" x14ac:dyDescent="0.35">
      <c r="B8" s="241" t="s">
        <v>196</v>
      </c>
      <c r="C8" s="242"/>
      <c r="D8" s="242"/>
      <c r="E8" s="242"/>
      <c r="F8" s="242"/>
      <c r="G8" s="242"/>
      <c r="H8" s="243"/>
    </row>
    <row r="9" spans="2:80" ht="6.75" customHeight="1" x14ac:dyDescent="0.25">
      <c r="B9" s="17"/>
      <c r="H9" s="19"/>
    </row>
    <row r="10" spans="2:80" ht="15.75" x14ac:dyDescent="0.25">
      <c r="B10" s="17"/>
      <c r="C10" s="276" t="s">
        <v>126</v>
      </c>
      <c r="D10" s="277"/>
      <c r="E10" s="278"/>
      <c r="F10" s="284"/>
      <c r="G10" s="285"/>
      <c r="H10" s="19"/>
    </row>
    <row r="11" spans="2:80" s="88" customFormat="1" ht="18.75" x14ac:dyDescent="0.3">
      <c r="B11" s="87"/>
      <c r="C11" s="280" t="s">
        <v>103</v>
      </c>
      <c r="D11" s="280"/>
      <c r="E11" s="280"/>
      <c r="F11" s="280"/>
      <c r="G11" s="280"/>
      <c r="H11" s="9"/>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spans="2:80" ht="7.5" customHeight="1" x14ac:dyDescent="0.25">
      <c r="B12" s="17"/>
      <c r="C12" s="91"/>
      <c r="D12" s="91"/>
      <c r="H12" s="19"/>
      <c r="AP12" s="15"/>
      <c r="AQ12" s="15"/>
      <c r="AR12" s="15"/>
      <c r="AS12" s="15"/>
    </row>
    <row r="13" spans="2:80" ht="27.75" customHeight="1" x14ac:dyDescent="0.25">
      <c r="B13" s="17"/>
      <c r="C13" s="281" t="s">
        <v>109</v>
      </c>
      <c r="D13" s="282"/>
      <c r="E13" s="282"/>
      <c r="F13" s="282"/>
      <c r="G13" s="283"/>
      <c r="H13" s="19"/>
      <c r="AP13" s="15"/>
      <c r="AQ13" s="15"/>
      <c r="AR13" s="15"/>
      <c r="AS13" s="15"/>
    </row>
    <row r="14" spans="2:80" ht="34.5" x14ac:dyDescent="0.25">
      <c r="B14" s="17"/>
      <c r="C14" s="257" t="s">
        <v>0</v>
      </c>
      <c r="D14" s="258"/>
      <c r="E14" s="92" t="s">
        <v>1</v>
      </c>
      <c r="F14" s="249" t="s">
        <v>2</v>
      </c>
      <c r="G14" s="250"/>
      <c r="H14" s="19"/>
      <c r="AP14" s="15"/>
      <c r="AQ14" s="15"/>
      <c r="AR14" s="15"/>
      <c r="AS14" s="15"/>
    </row>
    <row r="15" spans="2:80" ht="51.95" customHeight="1" x14ac:dyDescent="0.25">
      <c r="B15" s="17"/>
      <c r="C15" s="274" t="s">
        <v>111</v>
      </c>
      <c r="D15" s="275"/>
      <c r="E15" s="85" t="s">
        <v>10</v>
      </c>
      <c r="F15" s="251"/>
      <c r="G15" s="252"/>
      <c r="H15" s="19"/>
      <c r="AP15" s="15"/>
      <c r="AQ15" s="15"/>
      <c r="AR15" s="15"/>
      <c r="AS15" s="15"/>
    </row>
    <row r="16" spans="2:80" ht="84.75" customHeight="1" x14ac:dyDescent="0.25">
      <c r="B16" s="17"/>
      <c r="C16" s="274" t="s">
        <v>110</v>
      </c>
      <c r="D16" s="275"/>
      <c r="E16" s="85" t="s">
        <v>10</v>
      </c>
      <c r="F16" s="251"/>
      <c r="G16" s="252"/>
      <c r="H16" s="19"/>
      <c r="AP16" s="15"/>
      <c r="AQ16" s="15"/>
      <c r="AR16" s="15"/>
      <c r="AS16" s="15"/>
    </row>
    <row r="17" spans="2:45" ht="48.75" customHeight="1" x14ac:dyDescent="0.25">
      <c r="B17" s="17"/>
      <c r="C17" s="274" t="s">
        <v>115</v>
      </c>
      <c r="D17" s="275"/>
      <c r="E17" s="85" t="s">
        <v>10</v>
      </c>
      <c r="F17" s="251"/>
      <c r="G17" s="252"/>
      <c r="H17" s="19"/>
      <c r="AP17" s="15"/>
      <c r="AQ17" s="15"/>
      <c r="AR17" s="15"/>
      <c r="AS17" s="15"/>
    </row>
    <row r="18" spans="2:45" ht="51.95" customHeight="1" x14ac:dyDescent="0.25">
      <c r="B18" s="17"/>
      <c r="C18" s="274" t="s">
        <v>114</v>
      </c>
      <c r="D18" s="275"/>
      <c r="E18" s="85" t="s">
        <v>10</v>
      </c>
      <c r="F18" s="251"/>
      <c r="G18" s="252"/>
      <c r="H18" s="19"/>
      <c r="AP18" s="15"/>
      <c r="AQ18" s="15"/>
      <c r="AR18" s="15"/>
      <c r="AS18" s="15"/>
    </row>
    <row r="19" spans="2:45" ht="101.1" customHeight="1" x14ac:dyDescent="0.25">
      <c r="B19" s="17"/>
      <c r="C19" s="274" t="s">
        <v>113</v>
      </c>
      <c r="D19" s="275"/>
      <c r="E19" s="85" t="s">
        <v>10</v>
      </c>
      <c r="F19" s="251"/>
      <c r="G19" s="252"/>
      <c r="H19" s="19"/>
      <c r="AP19" s="15"/>
      <c r="AQ19" s="15"/>
      <c r="AR19" s="15"/>
      <c r="AS19" s="15"/>
    </row>
    <row r="20" spans="2:45" ht="51.95" customHeight="1" x14ac:dyDescent="0.25">
      <c r="B20" s="17"/>
      <c r="C20" s="274" t="s">
        <v>112</v>
      </c>
      <c r="D20" s="275"/>
      <c r="E20" s="85" t="s">
        <v>10</v>
      </c>
      <c r="F20" s="251"/>
      <c r="G20" s="252"/>
      <c r="H20" s="19"/>
      <c r="AP20" s="15"/>
      <c r="AQ20" s="15"/>
      <c r="AR20" s="15"/>
      <c r="AS20" s="15"/>
    </row>
    <row r="21" spans="2:45" ht="65.25" customHeight="1" x14ac:dyDescent="0.25">
      <c r="B21" s="17"/>
      <c r="C21" s="274" t="s">
        <v>116</v>
      </c>
      <c r="D21" s="275"/>
      <c r="E21" s="85" t="s">
        <v>10</v>
      </c>
      <c r="F21" s="251"/>
      <c r="G21" s="252"/>
      <c r="H21" s="19"/>
      <c r="AP21" s="15"/>
      <c r="AQ21" s="15"/>
      <c r="AR21" s="15"/>
      <c r="AS21" s="15"/>
    </row>
    <row r="22" spans="2:45" ht="111" customHeight="1" x14ac:dyDescent="0.25">
      <c r="B22" s="17"/>
      <c r="C22" s="274" t="s">
        <v>117</v>
      </c>
      <c r="D22" s="275"/>
      <c r="E22" s="85" t="s">
        <v>10</v>
      </c>
      <c r="F22" s="251"/>
      <c r="G22" s="252"/>
      <c r="H22" s="19"/>
      <c r="AP22" s="15"/>
      <c r="AQ22" s="15"/>
      <c r="AR22" s="15"/>
      <c r="AS22" s="15"/>
    </row>
    <row r="23" spans="2:45" ht="45.75" customHeight="1" x14ac:dyDescent="0.25">
      <c r="B23" s="17"/>
      <c r="C23" s="261" t="s">
        <v>125</v>
      </c>
      <c r="D23" s="262"/>
      <c r="E23" s="123">
        <f>SUM(E15:E22)</f>
        <v>0</v>
      </c>
      <c r="F23" s="259"/>
      <c r="G23" s="260"/>
      <c r="H23" s="19"/>
      <c r="AP23" s="15"/>
      <c r="AQ23" s="15"/>
      <c r="AR23" s="15"/>
      <c r="AS23" s="15"/>
    </row>
    <row r="24" spans="2:45" ht="12.75" customHeight="1" x14ac:dyDescent="0.25">
      <c r="B24" s="17"/>
      <c r="C24" s="94"/>
      <c r="H24" s="19"/>
      <c r="AP24" s="15"/>
      <c r="AQ24" s="15"/>
      <c r="AR24" s="15"/>
      <c r="AS24" s="15"/>
    </row>
    <row r="25" spans="2:45" ht="12" customHeight="1" thickBot="1" x14ac:dyDescent="0.3">
      <c r="B25" s="27"/>
      <c r="C25" s="95"/>
      <c r="D25" s="95"/>
      <c r="E25" s="95"/>
      <c r="F25" s="95"/>
      <c r="G25" s="95"/>
      <c r="H25" s="30"/>
    </row>
    <row r="26" spans="2:45" ht="9.75" customHeight="1" x14ac:dyDescent="0.25">
      <c r="C26" s="91"/>
      <c r="D26" s="91"/>
      <c r="E26" s="91"/>
    </row>
    <row r="27" spans="2:45" s="22" customFormat="1" x14ac:dyDescent="0.25"/>
    <row r="28" spans="2:45" s="22" customFormat="1" x14ac:dyDescent="0.25"/>
    <row r="29" spans="2:45" s="22" customFormat="1" x14ac:dyDescent="0.25"/>
    <row r="30" spans="2:45" s="22" customFormat="1" x14ac:dyDescent="0.25"/>
    <row r="31" spans="2:45" s="22" customFormat="1" x14ac:dyDescent="0.25"/>
    <row r="32" spans="2:4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sheetData>
  <sheetProtection algorithmName="SHA-512" hashValue="Y6LTnyEymkLPzeUquHLWnXwaiykFsE4uAqKp7uZs7P7ctd4Ld7r9hibr0w4A+aeQpkEDpNcIDeFtxABUw5yFPQ==" saltValue="CC3ul3BX5VrurjAddoqUag==" spinCount="100000" sheet="1" formatRows="0" selectLockedCells="1"/>
  <mergeCells count="28">
    <mergeCell ref="C3:G3"/>
    <mergeCell ref="C11:G11"/>
    <mergeCell ref="C13:G13"/>
    <mergeCell ref="C23:D23"/>
    <mergeCell ref="F23:G23"/>
    <mergeCell ref="F10:G10"/>
    <mergeCell ref="C16:D16"/>
    <mergeCell ref="F16:G16"/>
    <mergeCell ref="C22:D22"/>
    <mergeCell ref="F22:G22"/>
    <mergeCell ref="C19:D19"/>
    <mergeCell ref="F19:G19"/>
    <mergeCell ref="C20:D20"/>
    <mergeCell ref="F20:G20"/>
    <mergeCell ref="C21:D21"/>
    <mergeCell ref="F21:G21"/>
    <mergeCell ref="F5:H5"/>
    <mergeCell ref="B8:H8"/>
    <mergeCell ref="C17:D17"/>
    <mergeCell ref="F17:G17"/>
    <mergeCell ref="C18:D18"/>
    <mergeCell ref="F18:G18"/>
    <mergeCell ref="C10:E10"/>
    <mergeCell ref="C14:D14"/>
    <mergeCell ref="F14:G14"/>
    <mergeCell ref="C15:D15"/>
    <mergeCell ref="F15:G15"/>
    <mergeCell ref="B6:H6"/>
  </mergeCells>
  <dataValidations count="2">
    <dataValidation type="list" allowBlank="1" showInputMessage="1" showErrorMessage="1" sqref="F14:G14 F12:G12" xr:uid="{E39ED27E-E7A3-4491-B5BD-D244C216988B}">
      <formula1>"Yes,No but provide DV services,No"</formula1>
    </dataValidation>
    <dataValidation type="list" allowBlank="1" showInputMessage="1" showErrorMessage="1" sqref="F10:G10" xr:uid="{26AA628F-D202-432C-B095-D9F987177B56}">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C24-43CF-43B5-B13E-B2668ED52A51}">
  <sheetPr codeName="Sheet12">
    <pageSetUpPr fitToPage="1"/>
  </sheetPr>
  <dimension ref="B1:CB263"/>
  <sheetViews>
    <sheetView workbookViewId="0">
      <selection activeCell="F10" sqref="F10:G10"/>
    </sheetView>
  </sheetViews>
  <sheetFormatPr defaultColWidth="9.140625" defaultRowHeight="15" x14ac:dyDescent="0.25"/>
  <cols>
    <col min="1" max="2" width="1.42578125" style="15" customWidth="1"/>
    <col min="3" max="3" width="13.85546875" style="15" customWidth="1"/>
    <col min="4" max="4" width="33.42578125" style="15" customWidth="1"/>
    <col min="5" max="5" width="20.42578125" style="15" customWidth="1"/>
    <col min="6" max="6" width="26.85546875" style="15" customWidth="1"/>
    <col min="7" max="7" width="7.42578125" style="15" customWidth="1"/>
    <col min="8" max="8" width="1.42578125" style="15" customWidth="1"/>
    <col min="9" max="9" width="1.28515625" style="15" customWidth="1"/>
    <col min="10" max="45" width="9.140625" style="22"/>
    <col min="46" max="16384" width="9.140625" style="15"/>
  </cols>
  <sheetData>
    <row r="1" spans="2:80" ht="3.75" customHeight="1" thickBot="1" x14ac:dyDescent="0.3">
      <c r="AP1" s="15"/>
      <c r="AQ1" s="15"/>
      <c r="AR1" s="15"/>
      <c r="AS1" s="15"/>
    </row>
    <row r="2" spans="2:80" ht="18.75" customHeight="1" x14ac:dyDescent="0.3">
      <c r="B2" s="66"/>
      <c r="C2" s="67" t="s">
        <v>132</v>
      </c>
      <c r="D2" s="68"/>
      <c r="E2" s="68"/>
      <c r="F2" s="68"/>
      <c r="G2" s="68"/>
      <c r="H2" s="69"/>
      <c r="AP2" s="15"/>
      <c r="AQ2" s="15"/>
      <c r="AR2" s="15"/>
      <c r="AS2" s="15"/>
    </row>
    <row r="3" spans="2:80" ht="141.75" customHeight="1" thickBot="1" x14ac:dyDescent="0.3">
      <c r="B3" s="70"/>
      <c r="C3" s="198" t="s">
        <v>173</v>
      </c>
      <c r="D3" s="198"/>
      <c r="E3" s="198"/>
      <c r="F3" s="198"/>
      <c r="G3" s="198"/>
      <c r="H3" s="71"/>
      <c r="AP3" s="15"/>
      <c r="AQ3" s="15"/>
      <c r="AR3" s="15"/>
      <c r="AS3" s="15"/>
    </row>
    <row r="4" spans="2:80" ht="9" customHeight="1" x14ac:dyDescent="0.25">
      <c r="C4" s="72"/>
      <c r="D4" s="72"/>
      <c r="E4" s="72"/>
      <c r="F4" s="72"/>
      <c r="G4" s="72"/>
      <c r="H4" s="72"/>
      <c r="AP4" s="15"/>
      <c r="AQ4" s="15"/>
      <c r="AR4" s="15"/>
      <c r="AS4" s="15"/>
    </row>
    <row r="5" spans="2:80" s="20" customFormat="1" ht="13.5" customHeight="1" x14ac:dyDescent="0.2">
      <c r="B5" s="4"/>
      <c r="C5" s="5" t="s">
        <v>45</v>
      </c>
      <c r="D5" s="6" t="str">
        <f>IF('General Information'!D7="","",'General Information'!D7)</f>
        <v/>
      </c>
      <c r="E5" s="7" t="s">
        <v>95</v>
      </c>
      <c r="F5" s="232" t="str">
        <f>IF('General Information'!D13="","",'General Information'!D13)</f>
        <v/>
      </c>
      <c r="G5" s="232"/>
      <c r="H5" s="233"/>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25.5" customHeight="1" x14ac:dyDescent="0.25">
      <c r="B6" s="279" t="s">
        <v>131</v>
      </c>
      <c r="C6" s="279"/>
      <c r="D6" s="279"/>
      <c r="E6" s="279"/>
      <c r="F6" s="279"/>
      <c r="G6" s="279"/>
      <c r="H6" s="279"/>
    </row>
    <row r="7" spans="2:80" ht="7.5" customHeight="1" thickBot="1" x14ac:dyDescent="0.3">
      <c r="C7" s="12"/>
      <c r="D7" s="12"/>
      <c r="E7" s="12"/>
      <c r="F7" s="12"/>
      <c r="G7" s="12"/>
    </row>
    <row r="8" spans="2:80" ht="21" customHeight="1" x14ac:dyDescent="0.35">
      <c r="B8" s="241" t="s">
        <v>131</v>
      </c>
      <c r="C8" s="242"/>
      <c r="D8" s="242"/>
      <c r="E8" s="242"/>
      <c r="F8" s="242"/>
      <c r="G8" s="242"/>
      <c r="H8" s="243"/>
    </row>
    <row r="9" spans="2:80" ht="6.75" customHeight="1" x14ac:dyDescent="0.25">
      <c r="B9" s="17"/>
      <c r="H9" s="19"/>
    </row>
    <row r="10" spans="2:80" ht="54.75" customHeight="1" x14ac:dyDescent="0.25">
      <c r="B10" s="17"/>
      <c r="C10" s="276" t="s">
        <v>177</v>
      </c>
      <c r="D10" s="277"/>
      <c r="E10" s="278"/>
      <c r="F10" s="284"/>
      <c r="G10" s="285"/>
      <c r="H10" s="19"/>
    </row>
    <row r="11" spans="2:80" s="88" customFormat="1" ht="56.25" customHeight="1" x14ac:dyDescent="0.3">
      <c r="B11" s="87"/>
      <c r="C11" s="289" t="s">
        <v>134</v>
      </c>
      <c r="D11" s="289"/>
      <c r="E11" s="289"/>
      <c r="F11" s="289"/>
      <c r="G11" s="289"/>
      <c r="H11" s="9"/>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spans="2:80" ht="7.5" customHeight="1" x14ac:dyDescent="0.25">
      <c r="B12" s="17"/>
      <c r="C12" s="91"/>
      <c r="D12" s="91"/>
      <c r="H12" s="19"/>
      <c r="AP12" s="15"/>
      <c r="AQ12" s="15"/>
      <c r="AR12" s="15"/>
      <c r="AS12" s="15"/>
    </row>
    <row r="13" spans="2:80" ht="27.75" customHeight="1" x14ac:dyDescent="0.25">
      <c r="B13" s="17"/>
      <c r="C13" s="281" t="s">
        <v>131</v>
      </c>
      <c r="D13" s="282"/>
      <c r="E13" s="282"/>
      <c r="F13" s="282"/>
      <c r="G13" s="283"/>
      <c r="H13" s="19"/>
      <c r="AP13" s="15"/>
      <c r="AQ13" s="15"/>
      <c r="AR13" s="15"/>
      <c r="AS13" s="15"/>
    </row>
    <row r="14" spans="2:80" ht="34.5" x14ac:dyDescent="0.25">
      <c r="B14" s="17"/>
      <c r="C14" s="257" t="s">
        <v>0</v>
      </c>
      <c r="D14" s="258"/>
      <c r="E14" s="92" t="s">
        <v>1</v>
      </c>
      <c r="F14" s="249" t="s">
        <v>2</v>
      </c>
      <c r="G14" s="250"/>
      <c r="H14" s="19"/>
      <c r="AP14" s="15"/>
      <c r="AQ14" s="15"/>
      <c r="AR14" s="15"/>
      <c r="AS14" s="15"/>
    </row>
    <row r="15" spans="2:80" ht="69" customHeight="1" x14ac:dyDescent="0.25">
      <c r="B15" s="17"/>
      <c r="C15" s="274" t="s">
        <v>138</v>
      </c>
      <c r="D15" s="275"/>
      <c r="E15" s="85" t="s">
        <v>10</v>
      </c>
      <c r="F15" s="251"/>
      <c r="G15" s="252"/>
      <c r="H15" s="19"/>
      <c r="AP15" s="15"/>
      <c r="AQ15" s="15"/>
      <c r="AR15" s="15"/>
      <c r="AS15" s="15"/>
    </row>
    <row r="16" spans="2:80" ht="69" customHeight="1" x14ac:dyDescent="0.25">
      <c r="B16" s="17"/>
      <c r="C16" s="274" t="s">
        <v>136</v>
      </c>
      <c r="D16" s="275"/>
      <c r="E16" s="85" t="s">
        <v>10</v>
      </c>
      <c r="F16" s="251"/>
      <c r="G16" s="252"/>
      <c r="H16" s="19"/>
      <c r="AP16" s="15"/>
      <c r="AQ16" s="15"/>
      <c r="AR16" s="15"/>
      <c r="AS16" s="15"/>
    </row>
    <row r="17" spans="2:45" ht="69" customHeight="1" x14ac:dyDescent="0.25">
      <c r="B17" s="17"/>
      <c r="C17" s="274" t="s">
        <v>137</v>
      </c>
      <c r="D17" s="275"/>
      <c r="E17" s="85" t="s">
        <v>10</v>
      </c>
      <c r="F17" s="251"/>
      <c r="G17" s="252"/>
      <c r="H17" s="19"/>
      <c r="AP17" s="15"/>
      <c r="AQ17" s="15"/>
      <c r="AR17" s="15"/>
      <c r="AS17" s="15"/>
    </row>
    <row r="18" spans="2:45" ht="45.75" customHeight="1" x14ac:dyDescent="0.25">
      <c r="B18" s="17"/>
      <c r="C18" s="261" t="s">
        <v>133</v>
      </c>
      <c r="D18" s="262"/>
      <c r="E18" s="93">
        <f>SUM(E15:E17)</f>
        <v>0</v>
      </c>
      <c r="F18" s="259"/>
      <c r="G18" s="260"/>
      <c r="H18" s="19"/>
      <c r="AP18" s="15"/>
      <c r="AQ18" s="15"/>
      <c r="AR18" s="15"/>
      <c r="AS18" s="15"/>
    </row>
    <row r="19" spans="2:45" ht="12.75" customHeight="1" x14ac:dyDescent="0.25">
      <c r="B19" s="17"/>
      <c r="C19" s="94"/>
      <c r="H19" s="19"/>
      <c r="AP19" s="15"/>
      <c r="AQ19" s="15"/>
      <c r="AR19" s="15"/>
      <c r="AS19" s="15"/>
    </row>
    <row r="20" spans="2:45" ht="30" customHeight="1" x14ac:dyDescent="0.25">
      <c r="B20" s="17"/>
      <c r="C20" s="286" t="s">
        <v>135</v>
      </c>
      <c r="D20" s="287"/>
      <c r="E20" s="287"/>
      <c r="F20" s="287"/>
      <c r="G20" s="288"/>
      <c r="H20" s="19"/>
    </row>
    <row r="21" spans="2:45" ht="149.25" customHeight="1" x14ac:dyDescent="0.25">
      <c r="B21" s="17"/>
      <c r="C21" s="265"/>
      <c r="D21" s="266"/>
      <c r="E21" s="266"/>
      <c r="F21" s="266"/>
      <c r="G21" s="267"/>
      <c r="H21" s="19"/>
    </row>
    <row r="22" spans="2:45" ht="12" customHeight="1" thickBot="1" x14ac:dyDescent="0.3">
      <c r="B22" s="27"/>
      <c r="C22" s="95"/>
      <c r="D22" s="95"/>
      <c r="E22" s="95"/>
      <c r="F22" s="95"/>
      <c r="G22" s="95"/>
      <c r="H22" s="30"/>
    </row>
    <row r="23" spans="2:45" ht="9.75" customHeight="1" x14ac:dyDescent="0.25">
      <c r="C23" s="91"/>
      <c r="D23" s="91"/>
      <c r="E23" s="91"/>
    </row>
    <row r="24" spans="2:45" s="22" customFormat="1" x14ac:dyDescent="0.25"/>
    <row r="25" spans="2:45" s="22" customFormat="1" x14ac:dyDescent="0.25"/>
    <row r="26" spans="2:45" s="22" customFormat="1" x14ac:dyDescent="0.25"/>
    <row r="27" spans="2:45" s="22" customFormat="1" x14ac:dyDescent="0.25"/>
    <row r="28" spans="2:45" s="22" customFormat="1" x14ac:dyDescent="0.25"/>
    <row r="29" spans="2:45" s="22" customFormat="1" x14ac:dyDescent="0.25"/>
    <row r="30" spans="2:45" s="22" customFormat="1" x14ac:dyDescent="0.25"/>
    <row r="31" spans="2:45" s="22" customFormat="1" x14ac:dyDescent="0.25"/>
    <row r="32" spans="2:4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sheetData>
  <sheetProtection algorithmName="SHA-512" hashValue="xPww+ZX2Wrlo+8RPnWvaLoGJa/rdvUhu2XeeQ09+NR3qkVoX3BSJPAY2NK+wRSH4Fp6g7E+Q5gG2Fhf53vd31w==" saltValue="oJYUq0gbll9a55/DvoMfIQ==" spinCount="100000" sheet="1" formatColumns="0" formatRows="0" selectLockedCells="1"/>
  <mergeCells count="20">
    <mergeCell ref="C3:G3"/>
    <mergeCell ref="F5:H5"/>
    <mergeCell ref="B6:H6"/>
    <mergeCell ref="B8:H8"/>
    <mergeCell ref="C10:E10"/>
    <mergeCell ref="F10:G10"/>
    <mergeCell ref="C16:D16"/>
    <mergeCell ref="F16:G16"/>
    <mergeCell ref="C11:G11"/>
    <mergeCell ref="C13:G13"/>
    <mergeCell ref="C14:D14"/>
    <mergeCell ref="F14:G14"/>
    <mergeCell ref="C15:D15"/>
    <mergeCell ref="F15:G15"/>
    <mergeCell ref="C20:G20"/>
    <mergeCell ref="C21:G21"/>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2:G12" xr:uid="{998555EE-438F-4C49-8D8D-29003ACD9212}">
      <formula1>"Yes,No but provide DV services,No"</formula1>
    </dataValidation>
    <dataValidation type="list" allowBlank="1" showInputMessage="1" showErrorMessage="1" sqref="F10:G10" xr:uid="{D5E8D2D1-CB7D-46AD-81EE-6CB8FA3B5FE9}">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F943E4-ED61-47F3-A821-807F147ED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C0915C-583F-4DF7-B402-99E6486199BA}">
  <ds:schemaRefs>
    <ds:schemaRef ds:uri="http://www.w3.org/XML/1998/namespace"/>
    <ds:schemaRef ds:uri="http://schemas.microsoft.com/office/2006/documentManagement/types"/>
    <ds:schemaRef ds:uri="http://schemas.openxmlformats.org/package/2006/metadata/core-properties"/>
    <ds:schemaRef ds:uri="f4048ec6-96a3-4471-8680-564d5fb1fe8c"/>
    <ds:schemaRef ds:uri="http://purl.org/dc/elements/1.1/"/>
    <ds:schemaRef ds:uri="http://purl.org/dc/dcmitype/"/>
    <ds:schemaRef ds:uri="http://schemas.microsoft.com/office/infopath/2007/PartnerControls"/>
    <ds:schemaRef ds:uri="410f01f9-2a01-4792-aee1-b4de82774b3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2A2A0D6-1233-4CCF-8CB0-0C1EA5AAA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General Information</vt:lpstr>
      <vt:lpstr>Leasing</vt:lpstr>
      <vt:lpstr>Rental Assistance</vt:lpstr>
      <vt:lpstr>Operating</vt:lpstr>
      <vt:lpstr>Supportive Services</vt:lpstr>
      <vt:lpstr>HMIS</vt:lpstr>
      <vt:lpstr>VAWA Costs</vt:lpstr>
      <vt:lpstr>Rural Costs</vt:lpstr>
      <vt:lpstr>Admin &amp; Match</vt:lpstr>
      <vt:lpstr>Proposed Budget</vt:lpstr>
      <vt:lpstr>For Reference 2026 FMR</vt:lpstr>
      <vt:lpstr>'Admin &amp; Match'!Print_Area</vt:lpstr>
      <vt:lpstr>'For Reference 2026 FMR'!Print_Area</vt:lpstr>
      <vt:lpstr>'General Information'!Print_Area</vt:lpstr>
      <vt:lpstr>HMIS!Print_Area</vt:lpstr>
      <vt:lpstr>Instructions!Print_Area</vt:lpstr>
      <vt:lpstr>Leasing!Print_Area</vt:lpstr>
      <vt:lpstr>Operating!Print_Area</vt:lpstr>
      <vt:lpstr>'Proposed Budget'!Print_Area</vt:lpstr>
      <vt:lpstr>'Rental Assistance'!Print_Area</vt:lpstr>
      <vt:lpstr>'Rural Costs'!Print_Area</vt:lpstr>
      <vt:lpstr>'Supportive Services'!Print_Area</vt:lpstr>
      <vt:lpstr>'VAWA Costs'!Print_Area</vt:lpstr>
      <vt:lpstr>'Admin &amp; Match'!Print_Titles</vt:lpstr>
      <vt:lpstr>HMIS!Print_Titles</vt:lpstr>
      <vt:lpstr>Leasing!Print_Titles</vt:lpstr>
      <vt:lpstr>Operating!Print_Titles</vt:lpstr>
      <vt:lpstr>'Rental Assistance'!Print_Titles</vt:lpstr>
      <vt:lpstr>'Rural Costs'!Print_Titles</vt:lpstr>
      <vt:lpstr>'Supportive Services'!Print_Titles</vt:lpstr>
      <vt:lpstr>'VAWA Costs'!Print_Titles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Christy Rubenstein</cp:lastModifiedBy>
  <cp:lastPrinted>2026-07-27T21:11:02Z</cp:lastPrinted>
  <dcterms:created xsi:type="dcterms:W3CDTF">2019-07-29T14:58:59Z</dcterms:created>
  <dcterms:modified xsi:type="dcterms:W3CDTF">2026-07-28T16:40:40Z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20767200</vt:r8>
  </property>
  <property fmtid="{D5CDD505-2E9C-101B-9397-08002B2CF9AE}" pid="4" name="MediaServiceImageTags">
    <vt:lpwstr/>
  </property>
</Properties>
</file>